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19875" windowHeight="7650"/>
  </bookViews>
  <sheets>
    <sheet name="Sunday Men Timing Sheet" sheetId="1" r:id="rId1"/>
  </sheets>
  <calcPr calcId="145621"/>
</workbook>
</file>

<file path=xl/calcChain.xml><?xml version="1.0" encoding="utf-8"?>
<calcChain xmlns="http://schemas.openxmlformats.org/spreadsheetml/2006/main">
  <c r="B4" i="1" l="1"/>
  <c r="B5" i="1" s="1"/>
  <c r="B6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2" i="1" s="1"/>
  <c r="B53" i="1" s="1"/>
  <c r="B54" i="1" s="1"/>
  <c r="B3" i="1"/>
  <c r="U42" i="1"/>
  <c r="U21" i="1"/>
  <c r="U20" i="1"/>
  <c r="U19" i="1" l="1"/>
  <c r="U5" i="1"/>
  <c r="U43" i="1"/>
  <c r="U53" i="1"/>
  <c r="U54" i="1"/>
  <c r="U22" i="1"/>
  <c r="I2" i="1"/>
  <c r="P2" i="1"/>
  <c r="I3" i="1"/>
  <c r="P3" i="1"/>
  <c r="P5" i="1"/>
  <c r="I4" i="1"/>
  <c r="P4" i="1"/>
  <c r="I18" i="1"/>
  <c r="P18" i="1"/>
  <c r="I15" i="1"/>
  <c r="P15" i="1"/>
  <c r="I9" i="1"/>
  <c r="P9" i="1"/>
  <c r="I13" i="1"/>
  <c r="P13" i="1"/>
  <c r="I10" i="1"/>
  <c r="P10" i="1"/>
  <c r="I11" i="1"/>
  <c r="P11" i="1"/>
  <c r="I8" i="1"/>
  <c r="P8" i="1"/>
  <c r="I12" i="1"/>
  <c r="P12" i="1"/>
  <c r="I16" i="1"/>
  <c r="P16" i="1"/>
  <c r="I20" i="1"/>
  <c r="I14" i="1"/>
  <c r="P14" i="1"/>
  <c r="I7" i="1"/>
  <c r="P7" i="1"/>
  <c r="I21" i="1"/>
  <c r="R21" i="1" s="1"/>
  <c r="T21" i="1" s="1"/>
  <c r="I17" i="1"/>
  <c r="P17" i="1"/>
  <c r="P19" i="1"/>
  <c r="P22" i="1"/>
  <c r="I26" i="1"/>
  <c r="P26" i="1"/>
  <c r="R26" i="1" s="1"/>
  <c r="T26" i="1" s="1"/>
  <c r="P43" i="1"/>
  <c r="I42" i="1"/>
  <c r="R44" i="1"/>
  <c r="I33" i="1"/>
  <c r="P33" i="1"/>
  <c r="I39" i="1"/>
  <c r="P39" i="1"/>
  <c r="I30" i="1"/>
  <c r="P30" i="1"/>
  <c r="I36" i="1"/>
  <c r="P36" i="1"/>
  <c r="I31" i="1"/>
  <c r="P31" i="1"/>
  <c r="I32" i="1"/>
  <c r="P32" i="1"/>
  <c r="I25" i="1"/>
  <c r="P25" i="1"/>
  <c r="I27" i="1"/>
  <c r="P27" i="1"/>
  <c r="I24" i="1"/>
  <c r="P24" i="1"/>
  <c r="I35" i="1"/>
  <c r="P35" i="1"/>
  <c r="R45" i="1"/>
  <c r="R46" i="1"/>
  <c r="T46" i="1" s="1"/>
  <c r="R47" i="1"/>
  <c r="T47" i="1" s="1"/>
  <c r="I37" i="1"/>
  <c r="P37" i="1"/>
  <c r="I38" i="1"/>
  <c r="P38" i="1"/>
  <c r="R48" i="1"/>
  <c r="T48" i="1" s="1"/>
  <c r="R49" i="1"/>
  <c r="T49" i="1" s="1"/>
  <c r="I28" i="1"/>
  <c r="P28" i="1"/>
  <c r="I34" i="1"/>
  <c r="P34" i="1"/>
  <c r="I41" i="1"/>
  <c r="P41" i="1"/>
  <c r="P50" i="1"/>
  <c r="R50" i="1" s="1"/>
  <c r="T50" i="1" s="1"/>
  <c r="I40" i="1"/>
  <c r="P40" i="1"/>
  <c r="I29" i="1"/>
  <c r="P29" i="1"/>
  <c r="P53" i="1"/>
  <c r="I52" i="1"/>
  <c r="P52" i="1"/>
  <c r="R52" i="1" s="1"/>
  <c r="T52" i="1" s="1"/>
  <c r="I51" i="1"/>
  <c r="P51" i="1"/>
  <c r="P54" i="1"/>
  <c r="R33" i="1" l="1"/>
  <c r="T33" i="1" s="1"/>
  <c r="T44" i="1"/>
  <c r="S44" i="1"/>
  <c r="R16" i="1"/>
  <c r="T16" i="1" s="1"/>
  <c r="R23" i="1"/>
  <c r="T23" i="1" s="1"/>
  <c r="R6" i="1"/>
  <c r="T6" i="1" s="1"/>
  <c r="R54" i="1"/>
  <c r="S54" i="1" s="1"/>
  <c r="R24" i="1"/>
  <c r="T24" i="1" s="1"/>
  <c r="R31" i="1"/>
  <c r="T31" i="1" s="1"/>
  <c r="R5" i="1"/>
  <c r="T5" i="1" s="1"/>
  <c r="R3" i="1"/>
  <c r="S3" i="1" s="1"/>
  <c r="S48" i="1"/>
  <c r="R25" i="1"/>
  <c r="S25" i="1" s="1"/>
  <c r="R29" i="1"/>
  <c r="S29" i="1" s="1"/>
  <c r="R18" i="1"/>
  <c r="T18" i="1" s="1"/>
  <c r="R15" i="1"/>
  <c r="T15" i="1" s="1"/>
  <c r="R10" i="1"/>
  <c r="S10" i="1" s="1"/>
  <c r="R14" i="1"/>
  <c r="T14" i="1" s="1"/>
  <c r="R19" i="1"/>
  <c r="T19" i="1" s="1"/>
  <c r="R22" i="1"/>
  <c r="T22" i="1" s="1"/>
  <c r="R4" i="1"/>
  <c r="S4" i="1" s="1"/>
  <c r="R2" i="1"/>
  <c r="T2" i="1" s="1"/>
  <c r="R51" i="1"/>
  <c r="S51" i="1" s="1"/>
  <c r="R53" i="1"/>
  <c r="S53" i="1" s="1"/>
  <c r="R40" i="1"/>
  <c r="S40" i="1" s="1"/>
  <c r="R41" i="1"/>
  <c r="S41" i="1" s="1"/>
  <c r="R35" i="1"/>
  <c r="S35" i="1" s="1"/>
  <c r="R27" i="1"/>
  <c r="S27" i="1" s="1"/>
  <c r="R32" i="1"/>
  <c r="S32" i="1" s="1"/>
  <c r="R36" i="1"/>
  <c r="S36" i="1" s="1"/>
  <c r="R17" i="1"/>
  <c r="S17" i="1" s="1"/>
  <c r="R7" i="1"/>
  <c r="S7" i="1" s="1"/>
  <c r="R20" i="1"/>
  <c r="T20" i="1" s="1"/>
  <c r="R12" i="1"/>
  <c r="S12" i="1" s="1"/>
  <c r="T10" i="1"/>
  <c r="T27" i="1"/>
  <c r="R38" i="1"/>
  <c r="S38" i="1" s="1"/>
  <c r="R34" i="1"/>
  <c r="S34" i="1" s="1"/>
  <c r="R37" i="1"/>
  <c r="S37" i="1" s="1"/>
  <c r="R30" i="1"/>
  <c r="T30" i="1" s="1"/>
  <c r="R43" i="1"/>
  <c r="T43" i="1" s="1"/>
  <c r="R8" i="1"/>
  <c r="S8" i="1" s="1"/>
  <c r="R9" i="1"/>
  <c r="S9" i="1" s="1"/>
  <c r="R42" i="1"/>
  <c r="T42" i="1" s="1"/>
  <c r="R13" i="1"/>
  <c r="T13" i="1" s="1"/>
  <c r="R28" i="1"/>
  <c r="S28" i="1" s="1"/>
  <c r="S46" i="1"/>
  <c r="R39" i="1"/>
  <c r="T39" i="1" s="1"/>
  <c r="R11" i="1"/>
  <c r="S11" i="1" s="1"/>
  <c r="T25" i="1"/>
  <c r="S45" i="1"/>
  <c r="T45" i="1"/>
  <c r="S52" i="1"/>
  <c r="U52" i="1" s="1"/>
  <c r="S50" i="1"/>
  <c r="S49" i="1"/>
  <c r="S47" i="1"/>
  <c r="S24" i="1"/>
  <c r="U24" i="1" s="1"/>
  <c r="S31" i="1"/>
  <c r="U31" i="1" s="1"/>
  <c r="S33" i="1"/>
  <c r="U33" i="1" s="1"/>
  <c r="S26" i="1"/>
  <c r="U26" i="1" s="1"/>
  <c r="S21" i="1"/>
  <c r="S23" i="1"/>
  <c r="S15" i="1"/>
  <c r="U15" i="1" s="1"/>
  <c r="T51" i="1" l="1"/>
  <c r="T29" i="1"/>
  <c r="U27" i="1"/>
  <c r="T54" i="1"/>
  <c r="S43" i="1"/>
  <c r="S14" i="1"/>
  <c r="S19" i="1"/>
  <c r="S16" i="1"/>
  <c r="U16" i="1" s="1"/>
  <c r="T17" i="1"/>
  <c r="U17" i="1" s="1"/>
  <c r="T7" i="1"/>
  <c r="S20" i="1"/>
  <c r="S5" i="1"/>
  <c r="S2" i="1"/>
  <c r="U2" i="1" s="1"/>
  <c r="T3" i="1"/>
  <c r="U3" i="1" s="1"/>
  <c r="S6" i="1"/>
  <c r="T4" i="1"/>
  <c r="U4" i="1" s="1"/>
  <c r="U7" i="1"/>
  <c r="U10" i="1"/>
  <c r="U51" i="1"/>
  <c r="T32" i="1"/>
  <c r="U25" i="1"/>
  <c r="S22" i="1"/>
  <c r="T53" i="1"/>
  <c r="U32" i="1"/>
  <c r="U29" i="1"/>
  <c r="T36" i="1"/>
  <c r="U36" i="1"/>
  <c r="T34" i="1"/>
  <c r="U34" i="1" s="1"/>
  <c r="T41" i="1"/>
  <c r="U41" i="1" s="1"/>
  <c r="S18" i="1"/>
  <c r="U18" i="1" s="1"/>
  <c r="T9" i="1"/>
  <c r="U9" i="1" s="1"/>
  <c r="U8" i="1"/>
  <c r="T12" i="1"/>
  <c r="U12" i="1" s="1"/>
  <c r="U14" i="1"/>
  <c r="T40" i="1"/>
  <c r="U40" i="1" s="1"/>
  <c r="T28" i="1"/>
  <c r="U28" i="1" s="1"/>
  <c r="T37" i="1"/>
  <c r="U37" i="1" s="1"/>
  <c r="T35" i="1"/>
  <c r="U35" i="1" s="1"/>
  <c r="S30" i="1"/>
  <c r="U30" i="1" s="1"/>
  <c r="S39" i="1"/>
  <c r="U39" i="1" s="1"/>
  <c r="S42" i="1"/>
  <c r="T8" i="1"/>
  <c r="T11" i="1"/>
  <c r="U11" i="1" s="1"/>
  <c r="S13" i="1"/>
  <c r="U13" i="1" s="1"/>
  <c r="T38" i="1"/>
  <c r="U38" i="1" s="1"/>
</calcChain>
</file>

<file path=xl/sharedStrings.xml><?xml version="1.0" encoding="utf-8"?>
<sst xmlns="http://schemas.openxmlformats.org/spreadsheetml/2006/main" count="181" uniqueCount="80">
  <si>
    <t>Bib</t>
  </si>
  <si>
    <t>Class</t>
  </si>
  <si>
    <t>Full Name</t>
  </si>
  <si>
    <t>U8</t>
  </si>
  <si>
    <t>Jakubek  Evan</t>
  </si>
  <si>
    <t>Flaggert  Henry</t>
  </si>
  <si>
    <t>Farris  Anderson</t>
  </si>
  <si>
    <t>Caccia  Gabriel</t>
  </si>
  <si>
    <t>Watterson  Miles</t>
  </si>
  <si>
    <t>U10</t>
  </si>
  <si>
    <t>Lewison  Jack</t>
  </si>
  <si>
    <t>Loosmore  Stan</t>
  </si>
  <si>
    <t>Trachte  Gunnar</t>
  </si>
  <si>
    <t>Patterson  Deeson</t>
  </si>
  <si>
    <t>Ballweber  Ethan</t>
  </si>
  <si>
    <t>Blumenthal  Tyler</t>
  </si>
  <si>
    <t>Stines  Tanner</t>
  </si>
  <si>
    <t>Broussard  Lucas</t>
  </si>
  <si>
    <t>Weisbeek  Niels</t>
  </si>
  <si>
    <t>Kinney  Adam</t>
  </si>
  <si>
    <t>Schoening  Peter</t>
  </si>
  <si>
    <t>Headstrom  Carter</t>
  </si>
  <si>
    <t>Flaggert  Winthrop</t>
  </si>
  <si>
    <t>Barac  Nicholas</t>
  </si>
  <si>
    <t>Hong  Aiden</t>
  </si>
  <si>
    <t>Albrecht  Ben</t>
  </si>
  <si>
    <t>Krohn  Sawyer</t>
  </si>
  <si>
    <t>U12</t>
  </si>
  <si>
    <t>Guo  Michael</t>
  </si>
  <si>
    <t>Pickett  Landon</t>
  </si>
  <si>
    <t>Dennehy  Nolan</t>
  </si>
  <si>
    <t>Blumenthal  Connor</t>
  </si>
  <si>
    <t>Miner  Andrew</t>
  </si>
  <si>
    <t>Aluas  Paul</t>
  </si>
  <si>
    <t>Deem  Owen</t>
  </si>
  <si>
    <t>Ballweber  Quintin</t>
  </si>
  <si>
    <t>Orford  Charlie</t>
  </si>
  <si>
    <t>Ohara  Wyatt</t>
  </si>
  <si>
    <t>Barwick  Graham</t>
  </si>
  <si>
    <t>Frohlich  Sam</t>
  </si>
  <si>
    <t>Honeybone  Georgie</t>
  </si>
  <si>
    <t>Bannecker  Joe</t>
  </si>
  <si>
    <t>Huffaker  Jacob</t>
  </si>
  <si>
    <t>Staples  Quinn</t>
  </si>
  <si>
    <t>Miller  Marshall</t>
  </si>
  <si>
    <t>Krohn  Tristan</t>
  </si>
  <si>
    <t>Theiss  Jack</t>
  </si>
  <si>
    <t>Miller  Mason</t>
  </si>
  <si>
    <t>Farris  Karsten</t>
  </si>
  <si>
    <t>Loeser  Oliver</t>
  </si>
  <si>
    <t>Flaggert  Jack</t>
  </si>
  <si>
    <t>Johnson  Reed</t>
  </si>
  <si>
    <t>Ather  Ahad</t>
  </si>
  <si>
    <t>frazzini  peter</t>
  </si>
  <si>
    <t>Snyder-Smith  Owen</t>
  </si>
  <si>
    <t>U14</t>
  </si>
  <si>
    <t>Golik  Ethan</t>
  </si>
  <si>
    <t>Alling  Parker</t>
  </si>
  <si>
    <t>Mecham  Decker</t>
  </si>
  <si>
    <t>Younker  Ryan</t>
  </si>
  <si>
    <t>1st Min</t>
  </si>
  <si>
    <t>1st Sec</t>
  </si>
  <si>
    <t>1st Mili</t>
  </si>
  <si>
    <t>2nd min</t>
  </si>
  <si>
    <t>2nd sec</t>
  </si>
  <si>
    <t>2nd mili</t>
  </si>
  <si>
    <t>dns</t>
  </si>
  <si>
    <t>1st Run DSQ</t>
  </si>
  <si>
    <t>2nd Run DSQ</t>
  </si>
  <si>
    <t>Total</t>
  </si>
  <si>
    <t>x</t>
  </si>
  <si>
    <t>didn't cross</t>
  </si>
  <si>
    <t>Comb. Min</t>
  </si>
  <si>
    <t>Comb Sec</t>
  </si>
  <si>
    <t>DNS</t>
  </si>
  <si>
    <t>DSQ</t>
  </si>
  <si>
    <t>1st Run</t>
  </si>
  <si>
    <t>2nd Run</t>
  </si>
  <si>
    <t>Combined</t>
  </si>
  <si>
    <t>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</si>
</sst>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"/>
    <numFmt numFmtId="165" formatCode="mm:ss\.mm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1">
    <xf numFmtId="0" fontId="0" fillId="0" borderId="0" xfId="0"/>
    <xf numFmtId="0" fontId="16" fillId="0" borderId="10" xfId="0" applyFont="1" applyBorder="1" applyAlignment="1">
      <alignment horizontal="right"/>
    </xf>
    <xf numFmtId="164" fontId="16" fillId="0" borderId="10" xfId="0" applyNumberFormat="1" applyFont="1" applyBorder="1" applyAlignment="1">
      <alignment horizontal="right"/>
    </xf>
    <xf numFmtId="2" fontId="16" fillId="0" borderId="10" xfId="0" applyNumberFormat="1" applyFont="1" applyBorder="1" applyAlignment="1">
      <alignment horizontal="right"/>
    </xf>
    <xf numFmtId="1" fontId="16" fillId="0" borderId="10" xfId="0" applyNumberFormat="1" applyFont="1" applyBorder="1" applyAlignment="1">
      <alignment horizontal="right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2" fontId="16" fillId="33" borderId="10" xfId="0" applyNumberFormat="1" applyFont="1" applyFill="1" applyBorder="1" applyAlignment="1">
      <alignment horizontal="right"/>
    </xf>
    <xf numFmtId="0" fontId="16" fillId="34" borderId="10" xfId="0" applyFont="1" applyFill="1" applyBorder="1" applyAlignment="1">
      <alignment horizontal="right" wrapText="1"/>
    </xf>
    <xf numFmtId="0" fontId="16" fillId="34" borderId="0" xfId="0" applyFont="1" applyFill="1" applyAlignment="1">
      <alignment wrapText="1"/>
    </xf>
    <xf numFmtId="0" fontId="16" fillId="34" borderId="0" xfId="0" applyFont="1" applyFill="1" applyAlignment="1">
      <alignment horizontal="right" wrapText="1"/>
    </xf>
    <xf numFmtId="0" fontId="16" fillId="34" borderId="11" xfId="0" applyFont="1" applyFill="1" applyBorder="1" applyAlignment="1">
      <alignment horizontal="center" wrapText="1"/>
    </xf>
    <xf numFmtId="0" fontId="16" fillId="34" borderId="11" xfId="0" applyFont="1" applyFill="1" applyBorder="1" applyAlignment="1">
      <alignment wrapText="1"/>
    </xf>
    <xf numFmtId="0" fontId="16" fillId="34" borderId="11" xfId="0" applyFont="1" applyFill="1" applyBorder="1" applyAlignment="1">
      <alignment horizontal="right" wrapText="1"/>
    </xf>
    <xf numFmtId="164" fontId="16" fillId="34" borderId="11" xfId="0" applyNumberFormat="1" applyFont="1" applyFill="1" applyBorder="1" applyAlignment="1">
      <alignment horizontal="right" wrapText="1"/>
    </xf>
    <xf numFmtId="0" fontId="16" fillId="0" borderId="10" xfId="0" applyFont="1" applyBorder="1"/>
    <xf numFmtId="0" fontId="16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/>
    </xf>
    <xf numFmtId="0" fontId="0" fillId="0" borderId="10" xfId="0" applyFont="1" applyBorder="1"/>
    <xf numFmtId="0" fontId="0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right"/>
    </xf>
    <xf numFmtId="164" fontId="0" fillId="0" borderId="10" xfId="0" applyNumberFormat="1" applyFont="1" applyBorder="1" applyAlignment="1">
      <alignment horizontal="right"/>
    </xf>
    <xf numFmtId="2" fontId="0" fillId="0" borderId="10" xfId="0" applyNumberFormat="1" applyFont="1" applyBorder="1" applyAlignment="1">
      <alignment horizontal="right"/>
    </xf>
    <xf numFmtId="2" fontId="0" fillId="33" borderId="10" xfId="0" applyNumberFormat="1" applyFont="1" applyFill="1" applyBorder="1" applyAlignment="1">
      <alignment horizontal="right"/>
    </xf>
    <xf numFmtId="1" fontId="0" fillId="0" borderId="10" xfId="0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6" fillId="0" borderId="0" xfId="0" applyFont="1" applyBorder="1" applyAlignment="1">
      <alignment horizontal="right"/>
    </xf>
    <xf numFmtId="164" fontId="16" fillId="0" borderId="0" xfId="0" applyNumberFormat="1" applyFont="1" applyBorder="1" applyAlignment="1">
      <alignment horizontal="right"/>
    </xf>
    <xf numFmtId="2" fontId="16" fillId="0" borderId="0" xfId="0" applyNumberFormat="1" applyFont="1" applyBorder="1" applyAlignment="1">
      <alignment horizontal="right"/>
    </xf>
    <xf numFmtId="2" fontId="16" fillId="33" borderId="0" xfId="0" applyNumberFormat="1" applyFont="1" applyFill="1" applyBorder="1" applyAlignment="1">
      <alignment horizontal="right"/>
    </xf>
    <xf numFmtId="0" fontId="16" fillId="0" borderId="0" xfId="0" applyFont="1" applyBorder="1" applyAlignment="1">
      <alignment horizontal="center"/>
    </xf>
    <xf numFmtId="1" fontId="16" fillId="0" borderId="0" xfId="0" applyNumberFormat="1" applyFont="1" applyBorder="1" applyAlignment="1">
      <alignment horizontal="right"/>
    </xf>
    <xf numFmtId="0" fontId="0" fillId="35" borderId="0" xfId="0" applyFill="1" applyBorder="1"/>
    <xf numFmtId="0" fontId="0" fillId="35" borderId="10" xfId="0" applyFont="1" applyFill="1" applyBorder="1" applyAlignment="1">
      <alignment horizontal="right"/>
    </xf>
    <xf numFmtId="0" fontId="16" fillId="35" borderId="10" xfId="0" applyFont="1" applyFill="1" applyBorder="1" applyAlignment="1">
      <alignment horizontal="right"/>
    </xf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abSelected="1" zoomScaleNormal="100" workbookViewId="0">
      <pane xSplit="4" ySplit="1" topLeftCell="E17" activePane="bottomRight" state="frozen"/>
      <selection pane="topRight" activeCell="D1" sqref="D1"/>
      <selection pane="bottomLeft" activeCell="A2" sqref="A2"/>
      <selection pane="bottomRight" activeCell="W26" sqref="W26"/>
    </sheetView>
  </sheetViews>
  <sheetFormatPr defaultRowHeight="15" x14ac:dyDescent="0.25"/>
  <cols>
    <col min="1" max="1" width="4.5703125" style="9" customWidth="1"/>
    <col min="2" max="2" width="7.5703125" style="9" customWidth="1"/>
    <col min="3" max="3" width="9.7109375" customWidth="1"/>
    <col min="4" max="4" width="22.85546875" customWidth="1"/>
    <col min="5" max="5" width="4.5703125" style="6" hidden="1" customWidth="1"/>
    <col min="6" max="6" width="7.42578125" style="6" hidden="1" customWidth="1"/>
    <col min="7" max="7" width="6.140625" style="7" hidden="1" customWidth="1"/>
    <col min="8" max="8" width="2.85546875" style="8" hidden="1" customWidth="1"/>
    <col min="9" max="9" width="9.28515625" style="6" customWidth="1"/>
    <col min="10" max="10" width="6.5703125" style="6" hidden="1" customWidth="1"/>
    <col min="11" max="11" width="5.28515625" style="6" hidden="1" customWidth="1"/>
    <col min="12" max="12" width="3.85546875" style="6" hidden="1" customWidth="1"/>
    <col min="13" max="13" width="6.85546875" style="9" hidden="1" customWidth="1"/>
    <col min="14" max="14" width="6.5703125" hidden="1" customWidth="1"/>
    <col min="15" max="15" width="4.5703125" hidden="1" customWidth="1"/>
    <col min="16" max="16" width="10.7109375" customWidth="1"/>
    <col min="17" max="17" width="4.7109375" hidden="1" customWidth="1"/>
    <col min="18" max="18" width="7.42578125" hidden="1" customWidth="1"/>
    <col min="19" max="19" width="6.28515625" hidden="1" customWidth="1"/>
    <col min="20" max="20" width="7.7109375" hidden="1" customWidth="1"/>
    <col min="21" max="21" width="13" customWidth="1"/>
  </cols>
  <sheetData>
    <row r="1" spans="1:21" s="12" customFormat="1" ht="15" customHeight="1" x14ac:dyDescent="0.25">
      <c r="A1" s="14" t="s">
        <v>0</v>
      </c>
      <c r="B1" s="14" t="s">
        <v>79</v>
      </c>
      <c r="C1" s="15" t="s">
        <v>1</v>
      </c>
      <c r="D1" s="15" t="s">
        <v>2</v>
      </c>
      <c r="E1" s="14" t="s">
        <v>66</v>
      </c>
      <c r="F1" s="16" t="s">
        <v>60</v>
      </c>
      <c r="G1" s="16" t="s">
        <v>61</v>
      </c>
      <c r="H1" s="17" t="s">
        <v>62</v>
      </c>
      <c r="I1" s="16" t="s">
        <v>76</v>
      </c>
      <c r="J1" s="16" t="s">
        <v>67</v>
      </c>
      <c r="K1" s="16"/>
      <c r="L1" s="14" t="s">
        <v>66</v>
      </c>
      <c r="M1" s="16" t="s">
        <v>63</v>
      </c>
      <c r="N1" s="16" t="s">
        <v>64</v>
      </c>
      <c r="O1" s="16" t="s">
        <v>65</v>
      </c>
      <c r="P1" s="16" t="s">
        <v>77</v>
      </c>
      <c r="Q1" s="14" t="s">
        <v>68</v>
      </c>
      <c r="R1" s="16" t="s">
        <v>69</v>
      </c>
      <c r="S1" s="13" t="s">
        <v>72</v>
      </c>
      <c r="T1" s="13" t="s">
        <v>73</v>
      </c>
      <c r="U1" s="11" t="s">
        <v>78</v>
      </c>
    </row>
    <row r="2" spans="1:21" s="40" customFormat="1" x14ac:dyDescent="0.25">
      <c r="A2" s="5">
        <v>1</v>
      </c>
      <c r="B2" s="5">
        <v>1</v>
      </c>
      <c r="C2" s="18" t="s">
        <v>3</v>
      </c>
      <c r="D2" s="18" t="s">
        <v>4</v>
      </c>
      <c r="E2" s="19"/>
      <c r="F2" s="1"/>
      <c r="G2" s="1">
        <v>44</v>
      </c>
      <c r="H2" s="2">
        <v>59</v>
      </c>
      <c r="I2" s="3">
        <f>G2+(H2/100)+(60*F2)</f>
        <v>44.59</v>
      </c>
      <c r="J2" s="3"/>
      <c r="K2" s="10"/>
      <c r="L2" s="5"/>
      <c r="M2" s="1"/>
      <c r="N2" s="4">
        <v>42</v>
      </c>
      <c r="O2" s="1">
        <v>43</v>
      </c>
      <c r="P2" s="3">
        <f>N2+(O2/100)+(60*M2)</f>
        <v>42.43</v>
      </c>
      <c r="Q2" s="3"/>
      <c r="R2" s="3">
        <f>P2+I2</f>
        <v>87.02000000000001</v>
      </c>
      <c r="S2" s="5">
        <f>INT(R2/60)</f>
        <v>1</v>
      </c>
      <c r="T2" s="5">
        <f>MOD(R2,60)</f>
        <v>27.02000000000001</v>
      </c>
      <c r="U2" s="39" t="str">
        <f>IF(OR($E2&lt;&gt;"",$J2&lt;&gt;"",$L2&lt;&gt;""),"DSQ",IF(P2&gt;0,TEXT(S2,"##")&amp;":"&amp;TEXT(T2,"##.##"),""))</f>
        <v>1:27.02</v>
      </c>
    </row>
    <row r="3" spans="1:21" x14ac:dyDescent="0.25">
      <c r="A3" s="20">
        <v>2</v>
      </c>
      <c r="B3" s="20">
        <f>B2+1</f>
        <v>2</v>
      </c>
      <c r="C3" s="21" t="s">
        <v>3</v>
      </c>
      <c r="D3" s="21" t="s">
        <v>5</v>
      </c>
      <c r="E3" s="22"/>
      <c r="F3" s="23"/>
      <c r="G3" s="23">
        <v>45</v>
      </c>
      <c r="H3" s="24">
        <v>6</v>
      </c>
      <c r="I3" s="25">
        <f>G3+(H3/100)+(60*F3)</f>
        <v>45.06</v>
      </c>
      <c r="J3" s="25"/>
      <c r="K3" s="26"/>
      <c r="L3" s="20"/>
      <c r="M3" s="23"/>
      <c r="N3" s="27">
        <v>46</v>
      </c>
      <c r="O3" s="23">
        <v>66</v>
      </c>
      <c r="P3" s="25">
        <f>N3+(O3/100)+(60*M3)</f>
        <v>46.66</v>
      </c>
      <c r="Q3" s="25"/>
      <c r="R3" s="25">
        <f>P3+I3</f>
        <v>91.72</v>
      </c>
      <c r="S3" s="20">
        <f>INT(R3/60)</f>
        <v>1</v>
      </c>
      <c r="T3" s="20">
        <f>MOD(R3,60)</f>
        <v>31.72</v>
      </c>
      <c r="U3" s="38" t="str">
        <f>IF(OR($E3&lt;&gt;"",$J3&lt;&gt;"",$L3&lt;&gt;""),"DSQ",IF(P3&gt;0,TEXT(S3,"##")&amp;":"&amp;TEXT(T3,"##.##"),""))</f>
        <v>1:31.72</v>
      </c>
    </row>
    <row r="4" spans="1:21" x14ac:dyDescent="0.25">
      <c r="A4" s="20">
        <v>5</v>
      </c>
      <c r="B4" s="20">
        <f t="shared" ref="B4:B54" si="0">B3+1</f>
        <v>3</v>
      </c>
      <c r="C4" s="21" t="s">
        <v>3</v>
      </c>
      <c r="D4" s="21" t="s">
        <v>8</v>
      </c>
      <c r="E4" s="22"/>
      <c r="F4" s="23"/>
      <c r="G4" s="23">
        <v>47</v>
      </c>
      <c r="H4" s="24">
        <v>39</v>
      </c>
      <c r="I4" s="25">
        <f>G4+(H4/100)+(60*F4)</f>
        <v>47.39</v>
      </c>
      <c r="J4" s="25"/>
      <c r="K4" s="26"/>
      <c r="L4" s="20"/>
      <c r="M4" s="23"/>
      <c r="N4" s="27">
        <v>45</v>
      </c>
      <c r="O4" s="23">
        <v>24</v>
      </c>
      <c r="P4" s="25">
        <f>N4+(O4/100)+(60*M4)</f>
        <v>45.24</v>
      </c>
      <c r="Q4" s="25"/>
      <c r="R4" s="25">
        <f>P4+I4</f>
        <v>92.63</v>
      </c>
      <c r="S4" s="20">
        <f>INT(R4/60)</f>
        <v>1</v>
      </c>
      <c r="T4" s="20">
        <f>MOD(R4,60)</f>
        <v>32.629999999999995</v>
      </c>
      <c r="U4" s="38" t="str">
        <f>IF(OR($E4&lt;&gt;"",$J4&lt;&gt;"",$L4&lt;&gt;""),"DSQ",IF(P4&gt;0,TEXT(S4,"##")&amp;":"&amp;TEXT(T4,"##.##"),""))</f>
        <v>1:32.63</v>
      </c>
    </row>
    <row r="5" spans="1:21" x14ac:dyDescent="0.25">
      <c r="A5" s="20">
        <v>4</v>
      </c>
      <c r="B5" s="20">
        <f t="shared" si="0"/>
        <v>4</v>
      </c>
      <c r="C5" s="21" t="s">
        <v>3</v>
      </c>
      <c r="D5" s="21" t="s">
        <v>7</v>
      </c>
      <c r="E5" s="22"/>
      <c r="F5" s="23"/>
      <c r="G5" s="23">
        <v>55</v>
      </c>
      <c r="H5" s="24">
        <v>2</v>
      </c>
      <c r="I5" s="25" t="s">
        <v>75</v>
      </c>
      <c r="J5" s="25" t="s">
        <v>70</v>
      </c>
      <c r="K5" s="26"/>
      <c r="L5" s="20"/>
      <c r="M5" s="23"/>
      <c r="N5" s="27">
        <v>44</v>
      </c>
      <c r="O5" s="23">
        <v>0</v>
      </c>
      <c r="P5" s="25">
        <f>N5+(O5/100)+(60*M5)</f>
        <v>44</v>
      </c>
      <c r="Q5" s="25"/>
      <c r="R5" s="25" t="e">
        <f>P5+I5</f>
        <v>#VALUE!</v>
      </c>
      <c r="S5" s="20" t="e">
        <f>INT(R5/60)</f>
        <v>#VALUE!</v>
      </c>
      <c r="T5" s="20" t="e">
        <f>MOD(R5,60)</f>
        <v>#VALUE!</v>
      </c>
      <c r="U5" s="38" t="str">
        <f>IF(OR($E5&lt;&gt;"",$J5&lt;&gt;"",$L5&lt;&gt;""),"DSQ",IF(P5&gt;0,TEXT(S5,"##")&amp;":"&amp;TEXT(T5,"##.##"),""))</f>
        <v>DSQ</v>
      </c>
    </row>
    <row r="6" spans="1:21" x14ac:dyDescent="0.25">
      <c r="A6" s="20">
        <v>3</v>
      </c>
      <c r="B6" s="20">
        <f t="shared" si="0"/>
        <v>5</v>
      </c>
      <c r="C6" s="21" t="s">
        <v>3</v>
      </c>
      <c r="D6" s="21" t="s">
        <v>6</v>
      </c>
      <c r="E6" s="22" t="s">
        <v>70</v>
      </c>
      <c r="F6" s="23"/>
      <c r="G6" s="23"/>
      <c r="H6" s="24"/>
      <c r="I6" s="25" t="s">
        <v>74</v>
      </c>
      <c r="J6" s="25"/>
      <c r="K6" s="26"/>
      <c r="L6" s="20" t="s">
        <v>70</v>
      </c>
      <c r="M6" s="23"/>
      <c r="N6" s="27"/>
      <c r="O6" s="23"/>
      <c r="P6" s="25" t="s">
        <v>74</v>
      </c>
      <c r="Q6" s="25"/>
      <c r="R6" s="25" t="e">
        <f>P6+I6</f>
        <v>#VALUE!</v>
      </c>
      <c r="S6" s="20" t="e">
        <f>INT(R6/60)</f>
        <v>#VALUE!</v>
      </c>
      <c r="T6" s="20" t="e">
        <f>MOD(R6,60)</f>
        <v>#VALUE!</v>
      </c>
      <c r="U6" s="38" t="s">
        <v>74</v>
      </c>
    </row>
    <row r="7" spans="1:21" s="40" customFormat="1" x14ac:dyDescent="0.25">
      <c r="A7" s="5">
        <v>18</v>
      </c>
      <c r="B7" s="5">
        <v>1</v>
      </c>
      <c r="C7" s="18" t="s">
        <v>9</v>
      </c>
      <c r="D7" s="18" t="s">
        <v>22</v>
      </c>
      <c r="E7" s="19"/>
      <c r="F7" s="1"/>
      <c r="G7" s="1">
        <v>33</v>
      </c>
      <c r="H7" s="2">
        <v>94</v>
      </c>
      <c r="I7" s="3">
        <f>G7+(H7/100)+(60*F7)</f>
        <v>33.94</v>
      </c>
      <c r="J7" s="3"/>
      <c r="K7" s="10"/>
      <c r="L7" s="5"/>
      <c r="M7" s="1"/>
      <c r="N7" s="4">
        <v>33</v>
      </c>
      <c r="O7" s="1">
        <v>68</v>
      </c>
      <c r="P7" s="3">
        <f>N7+(O7/100)+(60*M7)</f>
        <v>33.68</v>
      </c>
      <c r="Q7" s="3"/>
      <c r="R7" s="3">
        <f>P7+I7</f>
        <v>67.62</v>
      </c>
      <c r="S7" s="5">
        <f>INT(R7/60)</f>
        <v>1</v>
      </c>
      <c r="T7" s="5">
        <f>MOD(R7,60)</f>
        <v>7.6200000000000045</v>
      </c>
      <c r="U7" s="39" t="str">
        <f>IF(OR($E7&lt;&gt;"",$J7&lt;&gt;"",$L7&lt;&gt;""),"DSQ",IF(P7&gt;0,TEXT(S7,"##")&amp;":"&amp;TEXT(T7,"##.##"),""))</f>
        <v>1:7.62</v>
      </c>
    </row>
    <row r="8" spans="1:21" x14ac:dyDescent="0.25">
      <c r="A8" s="20">
        <v>13</v>
      </c>
      <c r="B8" s="20">
        <f t="shared" si="0"/>
        <v>2</v>
      </c>
      <c r="C8" s="21" t="s">
        <v>9</v>
      </c>
      <c r="D8" s="21" t="s">
        <v>17</v>
      </c>
      <c r="E8" s="22"/>
      <c r="F8" s="23"/>
      <c r="G8" s="23">
        <v>40</v>
      </c>
      <c r="H8" s="24">
        <v>12</v>
      </c>
      <c r="I8" s="25">
        <f>G8+(H8/100)+(60*F8)</f>
        <v>40.119999999999997</v>
      </c>
      <c r="J8" s="25"/>
      <c r="K8" s="26"/>
      <c r="L8" s="20"/>
      <c r="M8" s="23"/>
      <c r="N8" s="27">
        <v>35</v>
      </c>
      <c r="O8" s="23">
        <v>14</v>
      </c>
      <c r="P8" s="25">
        <f>N8+(O8/100)+(60*M8)</f>
        <v>35.14</v>
      </c>
      <c r="Q8" s="25"/>
      <c r="R8" s="25">
        <f>P8+I8</f>
        <v>75.259999999999991</v>
      </c>
      <c r="S8" s="20">
        <f>INT(R8/60)</f>
        <v>1</v>
      </c>
      <c r="T8" s="20">
        <f>MOD(R8,60)</f>
        <v>15.259999999999991</v>
      </c>
      <c r="U8" s="38" t="str">
        <f>IF(OR($E8&lt;&gt;"",$J8&lt;&gt;"",$L8&lt;&gt;""),"DSQ",IF(P8&gt;0,TEXT(S8,"##")&amp;":"&amp;TEXT(T8,"##.##"),""))</f>
        <v>1:15.26</v>
      </c>
    </row>
    <row r="9" spans="1:21" x14ac:dyDescent="0.25">
      <c r="A9" s="20">
        <v>8</v>
      </c>
      <c r="B9" s="20">
        <f t="shared" si="0"/>
        <v>3</v>
      </c>
      <c r="C9" s="21" t="s">
        <v>9</v>
      </c>
      <c r="D9" s="21" t="s">
        <v>12</v>
      </c>
      <c r="E9" s="22"/>
      <c r="F9" s="23"/>
      <c r="G9" s="23">
        <v>38</v>
      </c>
      <c r="H9" s="24">
        <v>5</v>
      </c>
      <c r="I9" s="25">
        <f>G9+(H9/100)+(60*F9)</f>
        <v>38.049999999999997</v>
      </c>
      <c r="J9" s="25"/>
      <c r="K9" s="26"/>
      <c r="L9" s="20"/>
      <c r="M9" s="23"/>
      <c r="N9" s="27">
        <v>37</v>
      </c>
      <c r="O9" s="23">
        <v>73</v>
      </c>
      <c r="P9" s="25">
        <f>N9+(O9/100)+(60*M9)</f>
        <v>37.729999999999997</v>
      </c>
      <c r="Q9" s="25"/>
      <c r="R9" s="25">
        <f>P9+I9</f>
        <v>75.78</v>
      </c>
      <c r="S9" s="20">
        <f>INT(R9/60)</f>
        <v>1</v>
      </c>
      <c r="T9" s="20">
        <f>MOD(R9,60)</f>
        <v>15.780000000000001</v>
      </c>
      <c r="U9" s="38" t="str">
        <f>IF(OR($E9&lt;&gt;"",$J9&lt;&gt;"",$L9&lt;&gt;""),"DSQ",IF(P9&gt;0,TEXT(S9,"##")&amp;":"&amp;TEXT(T9,"##.##"),""))</f>
        <v>1:15.78</v>
      </c>
    </row>
    <row r="10" spans="1:21" x14ac:dyDescent="0.25">
      <c r="A10" s="20">
        <v>10</v>
      </c>
      <c r="B10" s="20">
        <f t="shared" si="0"/>
        <v>4</v>
      </c>
      <c r="C10" s="21" t="s">
        <v>9</v>
      </c>
      <c r="D10" s="21" t="s">
        <v>14</v>
      </c>
      <c r="E10" s="22"/>
      <c r="F10" s="23"/>
      <c r="G10" s="23">
        <v>38</v>
      </c>
      <c r="H10" s="24">
        <v>68</v>
      </c>
      <c r="I10" s="25">
        <f>G10+(H10/100)+(60*F10)</f>
        <v>38.68</v>
      </c>
      <c r="J10" s="25"/>
      <c r="K10" s="26"/>
      <c r="L10" s="20"/>
      <c r="M10" s="23"/>
      <c r="N10" s="27">
        <v>37</v>
      </c>
      <c r="O10" s="23">
        <v>52</v>
      </c>
      <c r="P10" s="25">
        <f>N10+(O10/100)+(60*M10)</f>
        <v>37.520000000000003</v>
      </c>
      <c r="Q10" s="25"/>
      <c r="R10" s="25">
        <f>P10+I10</f>
        <v>76.2</v>
      </c>
      <c r="S10" s="20">
        <f>INT(R10/60)</f>
        <v>1</v>
      </c>
      <c r="T10" s="20">
        <f>MOD(R10,60)</f>
        <v>16.200000000000003</v>
      </c>
      <c r="U10" s="38" t="str">
        <f>IF(OR($E10&lt;&gt;"",$J10&lt;&gt;"",$L10&lt;&gt;""),"DSQ",IF(P10&gt;0,TEXT(S10,"##")&amp;":"&amp;TEXT(T10,"##.##"),""))</f>
        <v>1:16.2</v>
      </c>
    </row>
    <row r="11" spans="1:21" x14ac:dyDescent="0.25">
      <c r="A11" s="20">
        <v>12</v>
      </c>
      <c r="B11" s="20">
        <f t="shared" si="0"/>
        <v>5</v>
      </c>
      <c r="C11" s="21" t="s">
        <v>9</v>
      </c>
      <c r="D11" s="21" t="s">
        <v>16</v>
      </c>
      <c r="E11" s="22"/>
      <c r="F11" s="23"/>
      <c r="G11" s="23">
        <v>41</v>
      </c>
      <c r="H11" s="24">
        <v>58</v>
      </c>
      <c r="I11" s="25">
        <f>G11+(H11/100)+(60*F11)</f>
        <v>41.58</v>
      </c>
      <c r="J11" s="25"/>
      <c r="K11" s="26"/>
      <c r="L11" s="20"/>
      <c r="M11" s="23"/>
      <c r="N11" s="27">
        <v>38</v>
      </c>
      <c r="O11" s="23">
        <v>10</v>
      </c>
      <c r="P11" s="25">
        <f>N11+(O11/100)+(60*M11)</f>
        <v>38.1</v>
      </c>
      <c r="Q11" s="25"/>
      <c r="R11" s="25">
        <f>P11+I11</f>
        <v>79.680000000000007</v>
      </c>
      <c r="S11" s="20">
        <f>INT(R11/60)</f>
        <v>1</v>
      </c>
      <c r="T11" s="20">
        <f>MOD(R11,60)</f>
        <v>19.680000000000007</v>
      </c>
      <c r="U11" s="38" t="str">
        <f>IF(OR($E11&lt;&gt;"",$J11&lt;&gt;"",$L11&lt;&gt;""),"DSQ",IF(P11&gt;0,TEXT(S11,"##")&amp;":"&amp;TEXT(T11,"##.##"),""))</f>
        <v>1:19.68</v>
      </c>
    </row>
    <row r="12" spans="1:21" x14ac:dyDescent="0.25">
      <c r="A12" s="20">
        <v>14</v>
      </c>
      <c r="B12" s="20">
        <f t="shared" si="0"/>
        <v>6</v>
      </c>
      <c r="C12" s="21" t="s">
        <v>9</v>
      </c>
      <c r="D12" s="21" t="s">
        <v>18</v>
      </c>
      <c r="E12" s="22"/>
      <c r="F12" s="23"/>
      <c r="G12" s="23">
        <v>41</v>
      </c>
      <c r="H12" s="24">
        <v>95</v>
      </c>
      <c r="I12" s="25">
        <f>G12+(H12/100)+(60*F12)</f>
        <v>41.95</v>
      </c>
      <c r="J12" s="25"/>
      <c r="K12" s="26"/>
      <c r="L12" s="20"/>
      <c r="M12" s="23"/>
      <c r="N12" s="27">
        <v>39</v>
      </c>
      <c r="O12" s="23">
        <v>88</v>
      </c>
      <c r="P12" s="25">
        <f>N12+(O12/100)+(60*M12)</f>
        <v>39.880000000000003</v>
      </c>
      <c r="Q12" s="25"/>
      <c r="R12" s="25">
        <f>P12+I12</f>
        <v>81.830000000000013</v>
      </c>
      <c r="S12" s="20">
        <f>INT(R12/60)</f>
        <v>1</v>
      </c>
      <c r="T12" s="20">
        <f>MOD(R12,60)</f>
        <v>21.830000000000013</v>
      </c>
      <c r="U12" s="38" t="str">
        <f>IF(OR($E12&lt;&gt;"",$J12&lt;&gt;"",$L12&lt;&gt;""),"DSQ",IF(P12&gt;0,TEXT(S12,"##")&amp;":"&amp;TEXT(T12,"##.##"),""))</f>
        <v>1:21.83</v>
      </c>
    </row>
    <row r="13" spans="1:21" x14ac:dyDescent="0.25">
      <c r="A13" s="20">
        <v>9</v>
      </c>
      <c r="B13" s="20">
        <f t="shared" si="0"/>
        <v>7</v>
      </c>
      <c r="C13" s="21" t="s">
        <v>9</v>
      </c>
      <c r="D13" s="21" t="s">
        <v>13</v>
      </c>
      <c r="E13" s="22"/>
      <c r="F13" s="23"/>
      <c r="G13" s="23">
        <v>42</v>
      </c>
      <c r="H13" s="24">
        <v>61</v>
      </c>
      <c r="I13" s="25">
        <f>G13+(H13/100)+(60*F13)</f>
        <v>42.61</v>
      </c>
      <c r="J13" s="25"/>
      <c r="K13" s="26"/>
      <c r="L13" s="20"/>
      <c r="M13" s="23"/>
      <c r="N13" s="27">
        <v>43</v>
      </c>
      <c r="O13" s="23">
        <v>34</v>
      </c>
      <c r="P13" s="25">
        <f>N13+(O13/100)+(60*M13)</f>
        <v>43.34</v>
      </c>
      <c r="Q13" s="25"/>
      <c r="R13" s="25">
        <f>P13+I13</f>
        <v>85.95</v>
      </c>
      <c r="S13" s="20">
        <f>INT(R13/60)</f>
        <v>1</v>
      </c>
      <c r="T13" s="20">
        <f>MOD(R13,60)</f>
        <v>25.950000000000003</v>
      </c>
      <c r="U13" s="38" t="str">
        <f>IF(OR($E13&lt;&gt;"",$J13&lt;&gt;"",$L13&lt;&gt;""),"DSQ",IF(P13&gt;0,TEXT(S13,"##")&amp;":"&amp;TEXT(T13,"##.##"),""))</f>
        <v>1:25.95</v>
      </c>
    </row>
    <row r="14" spans="1:21" x14ac:dyDescent="0.25">
      <c r="A14" s="20">
        <v>17</v>
      </c>
      <c r="B14" s="20">
        <f t="shared" si="0"/>
        <v>8</v>
      </c>
      <c r="C14" s="21" t="s">
        <v>9</v>
      </c>
      <c r="D14" s="21" t="s">
        <v>21</v>
      </c>
      <c r="E14" s="22"/>
      <c r="F14" s="23"/>
      <c r="G14" s="23">
        <v>45</v>
      </c>
      <c r="H14" s="24">
        <v>14</v>
      </c>
      <c r="I14" s="25">
        <f>G14+(H14/100)+(60*F14)</f>
        <v>45.14</v>
      </c>
      <c r="J14" s="25"/>
      <c r="K14" s="26"/>
      <c r="L14" s="20"/>
      <c r="M14" s="23"/>
      <c r="N14" s="27">
        <v>41</v>
      </c>
      <c r="O14" s="23">
        <v>24</v>
      </c>
      <c r="P14" s="25">
        <f>N14+(O14/100)+(60*M14)</f>
        <v>41.24</v>
      </c>
      <c r="Q14" s="25"/>
      <c r="R14" s="25">
        <f>P14+I14</f>
        <v>86.38</v>
      </c>
      <c r="S14" s="20">
        <f>INT(R14/60)</f>
        <v>1</v>
      </c>
      <c r="T14" s="20">
        <f>MOD(R14,60)</f>
        <v>26.379999999999995</v>
      </c>
      <c r="U14" s="38" t="str">
        <f>IF(OR($E14&lt;&gt;"",$J14&lt;&gt;"",$L14&lt;&gt;""),"DSQ",IF(P14&gt;0,TEXT(S14,"##")&amp;":"&amp;TEXT(T14,"##.##"),""))</f>
        <v>1:26.38</v>
      </c>
    </row>
    <row r="15" spans="1:21" x14ac:dyDescent="0.25">
      <c r="A15" s="20">
        <v>7</v>
      </c>
      <c r="B15" s="20">
        <f t="shared" si="0"/>
        <v>9</v>
      </c>
      <c r="C15" s="21" t="s">
        <v>9</v>
      </c>
      <c r="D15" s="21" t="s">
        <v>11</v>
      </c>
      <c r="E15" s="22"/>
      <c r="F15" s="23"/>
      <c r="G15" s="23">
        <v>44</v>
      </c>
      <c r="H15" s="24">
        <v>74</v>
      </c>
      <c r="I15" s="25">
        <f>G15+(H15/100)+(60*F15)</f>
        <v>44.74</v>
      </c>
      <c r="J15" s="25"/>
      <c r="K15" s="26"/>
      <c r="L15" s="20"/>
      <c r="M15" s="23"/>
      <c r="N15" s="27">
        <v>41</v>
      </c>
      <c r="O15" s="23">
        <v>92</v>
      </c>
      <c r="P15" s="25">
        <f>N15+(O15/100)+(60*M15)</f>
        <v>41.92</v>
      </c>
      <c r="Q15" s="25"/>
      <c r="R15" s="25">
        <f>P15+I15</f>
        <v>86.66</v>
      </c>
      <c r="S15" s="20">
        <f>INT(R15/60)</f>
        <v>1</v>
      </c>
      <c r="T15" s="20">
        <f>MOD(R15,60)</f>
        <v>26.659999999999997</v>
      </c>
      <c r="U15" s="38" t="str">
        <f>IF(OR($E15&lt;&gt;"",$J15&lt;&gt;"",$L15&lt;&gt;""),"DSQ",IF(P15&gt;0,TEXT(S15,"##")&amp;":"&amp;TEXT(T15,"##.##"),""))</f>
        <v>1:26.66</v>
      </c>
    </row>
    <row r="16" spans="1:21" x14ac:dyDescent="0.25">
      <c r="A16" s="20">
        <v>15</v>
      </c>
      <c r="B16" s="20">
        <f t="shared" si="0"/>
        <v>10</v>
      </c>
      <c r="C16" s="21" t="s">
        <v>9</v>
      </c>
      <c r="D16" s="21" t="s">
        <v>19</v>
      </c>
      <c r="E16" s="22"/>
      <c r="F16" s="23"/>
      <c r="G16" s="23">
        <v>45</v>
      </c>
      <c r="H16" s="24">
        <v>45</v>
      </c>
      <c r="I16" s="25">
        <f>G16+(H16/100)+(60*F16)</f>
        <v>45.45</v>
      </c>
      <c r="J16" s="25"/>
      <c r="K16" s="26"/>
      <c r="L16" s="20"/>
      <c r="M16" s="23"/>
      <c r="N16" s="27">
        <v>41</v>
      </c>
      <c r="O16" s="23">
        <v>28</v>
      </c>
      <c r="P16" s="25">
        <f>N16+(O16/100)+(60*M16)</f>
        <v>41.28</v>
      </c>
      <c r="Q16" s="25"/>
      <c r="R16" s="25">
        <f>P16+I16</f>
        <v>86.73</v>
      </c>
      <c r="S16" s="20">
        <f>INT(R16/60)</f>
        <v>1</v>
      </c>
      <c r="T16" s="20">
        <f>MOD(R16,60)</f>
        <v>26.730000000000004</v>
      </c>
      <c r="U16" s="38" t="str">
        <f>IF(OR($E16&lt;&gt;"",$J16&lt;&gt;"",$L16&lt;&gt;""),"DSQ",IF(P16&gt;0,TEXT(S16,"##")&amp;":"&amp;TEXT(T16,"##.##"),""))</f>
        <v>1:26.73</v>
      </c>
    </row>
    <row r="17" spans="1:21" x14ac:dyDescent="0.25">
      <c r="A17" s="20">
        <v>20</v>
      </c>
      <c r="B17" s="20">
        <f t="shared" si="0"/>
        <v>11</v>
      </c>
      <c r="C17" s="21" t="s">
        <v>9</v>
      </c>
      <c r="D17" s="21" t="s">
        <v>24</v>
      </c>
      <c r="E17" s="22"/>
      <c r="F17" s="23"/>
      <c r="G17" s="23">
        <v>45</v>
      </c>
      <c r="H17" s="24">
        <v>15</v>
      </c>
      <c r="I17" s="25">
        <f>G17+(H17/100)+(60*F17)</f>
        <v>45.15</v>
      </c>
      <c r="J17" s="25"/>
      <c r="K17" s="26"/>
      <c r="L17" s="20"/>
      <c r="M17" s="23"/>
      <c r="N17" s="27">
        <v>42</v>
      </c>
      <c r="O17" s="23">
        <v>14</v>
      </c>
      <c r="P17" s="25">
        <f>N17+(O17/100)+(60*M17)</f>
        <v>42.14</v>
      </c>
      <c r="Q17" s="25"/>
      <c r="R17" s="25">
        <f>P17+I17</f>
        <v>87.289999999999992</v>
      </c>
      <c r="S17" s="20">
        <f>INT(R17/60)</f>
        <v>1</v>
      </c>
      <c r="T17" s="20">
        <f>MOD(R17,60)</f>
        <v>27.289999999999992</v>
      </c>
      <c r="U17" s="38" t="str">
        <f>IF(OR($E17&lt;&gt;"",$J17&lt;&gt;"",$L17&lt;&gt;""),"DSQ",IF(P17&gt;0,TEXT(S17,"##")&amp;":"&amp;TEXT(T17,"##.##"),""))</f>
        <v>1:27.29</v>
      </c>
    </row>
    <row r="18" spans="1:21" x14ac:dyDescent="0.25">
      <c r="A18" s="20">
        <v>6</v>
      </c>
      <c r="B18" s="20">
        <f t="shared" si="0"/>
        <v>12</v>
      </c>
      <c r="C18" s="21" t="s">
        <v>9</v>
      </c>
      <c r="D18" s="21" t="s">
        <v>10</v>
      </c>
      <c r="E18" s="22"/>
      <c r="F18" s="23"/>
      <c r="G18" s="23">
        <v>47</v>
      </c>
      <c r="H18" s="24">
        <v>98</v>
      </c>
      <c r="I18" s="25">
        <f>G18+(H18/100)+(60*F18)</f>
        <v>47.98</v>
      </c>
      <c r="J18" s="25"/>
      <c r="K18" s="26"/>
      <c r="L18" s="20"/>
      <c r="M18" s="23"/>
      <c r="N18" s="27">
        <v>44</v>
      </c>
      <c r="O18" s="23">
        <v>60</v>
      </c>
      <c r="P18" s="25">
        <f>N18+(O18/100)+(60*M18)</f>
        <v>44.6</v>
      </c>
      <c r="Q18" s="25"/>
      <c r="R18" s="25">
        <f>P18+I18</f>
        <v>92.58</v>
      </c>
      <c r="S18" s="20">
        <f>INT(R18/60)</f>
        <v>1</v>
      </c>
      <c r="T18" s="20">
        <f>MOD(R18,60)</f>
        <v>32.58</v>
      </c>
      <c r="U18" s="38" t="str">
        <f>IF(OR($E18&lt;&gt;"",$J18&lt;&gt;"",$L18&lt;&gt;""),"DSQ",IF(P18&gt;0,TEXT(S18,"##")&amp;":"&amp;TEXT(T18,"##.##"),""))</f>
        <v>1:32.58</v>
      </c>
    </row>
    <row r="19" spans="1:21" x14ac:dyDescent="0.25">
      <c r="A19" s="20">
        <v>21</v>
      </c>
      <c r="B19" s="20">
        <f t="shared" si="0"/>
        <v>13</v>
      </c>
      <c r="C19" s="21" t="s">
        <v>9</v>
      </c>
      <c r="D19" s="21" t="s">
        <v>25</v>
      </c>
      <c r="E19" s="22"/>
      <c r="F19" s="23"/>
      <c r="G19" s="23"/>
      <c r="H19" s="24"/>
      <c r="I19" s="25" t="s">
        <v>75</v>
      </c>
      <c r="J19" s="25" t="s">
        <v>70</v>
      </c>
      <c r="K19" s="26"/>
      <c r="L19" s="20"/>
      <c r="M19" s="23"/>
      <c r="N19" s="27">
        <v>35</v>
      </c>
      <c r="O19" s="23">
        <v>54</v>
      </c>
      <c r="P19" s="25">
        <f>N19+(O19/100)+(60*M19)</f>
        <v>35.54</v>
      </c>
      <c r="Q19" s="25"/>
      <c r="R19" s="25" t="e">
        <f>P19+I19</f>
        <v>#VALUE!</v>
      </c>
      <c r="S19" s="20" t="e">
        <f>INT(R19/60)</f>
        <v>#VALUE!</v>
      </c>
      <c r="T19" s="20" t="e">
        <f>MOD(R19,60)</f>
        <v>#VALUE!</v>
      </c>
      <c r="U19" s="38" t="str">
        <f>IF(OR($E19&lt;&gt;"",$J19&lt;&gt;"",$L19&lt;&gt;""),"DSQ",IF(P19&gt;0,TEXT(S19,"##")&amp;":"&amp;TEXT(T19,"##.##"),""))</f>
        <v>DSQ</v>
      </c>
    </row>
    <row r="20" spans="1:21" x14ac:dyDescent="0.25">
      <c r="A20" s="20">
        <v>16</v>
      </c>
      <c r="B20" s="20">
        <f t="shared" si="0"/>
        <v>14</v>
      </c>
      <c r="C20" s="21" t="s">
        <v>9</v>
      </c>
      <c r="D20" s="21" t="s">
        <v>20</v>
      </c>
      <c r="E20" s="22"/>
      <c r="F20" s="23"/>
      <c r="G20" s="23">
        <v>36</v>
      </c>
      <c r="H20" s="24">
        <v>68</v>
      </c>
      <c r="I20" s="25">
        <f>G20+(H20/100)+(60*F20)</f>
        <v>36.68</v>
      </c>
      <c r="J20" s="25"/>
      <c r="K20" s="26"/>
      <c r="L20" s="20"/>
      <c r="M20" s="23"/>
      <c r="N20" s="27"/>
      <c r="O20" s="23"/>
      <c r="P20" s="25" t="s">
        <v>75</v>
      </c>
      <c r="Q20" s="25" t="s">
        <v>70</v>
      </c>
      <c r="R20" s="25" t="e">
        <f>P20+I20</f>
        <v>#VALUE!</v>
      </c>
      <c r="S20" s="20" t="e">
        <f>INT(R20/60)</f>
        <v>#VALUE!</v>
      </c>
      <c r="T20" s="20" t="e">
        <f>MOD(R20,60)</f>
        <v>#VALUE!</v>
      </c>
      <c r="U20" s="38" t="str">
        <f>IF(OR($E20&lt;&gt;"",$J20&lt;&gt;"",$L20&lt;&gt;"",$Q20&lt;&gt;""),"DSQ",IF(P20&gt;0,TEXT(S20,"##")&amp;":"&amp;TEXT(T20,"##.##"),""))</f>
        <v>DSQ</v>
      </c>
    </row>
    <row r="21" spans="1:21" x14ac:dyDescent="0.25">
      <c r="A21" s="20">
        <v>19</v>
      </c>
      <c r="B21" s="20">
        <f t="shared" si="0"/>
        <v>15</v>
      </c>
      <c r="C21" s="21" t="s">
        <v>9</v>
      </c>
      <c r="D21" s="21" t="s">
        <v>23</v>
      </c>
      <c r="E21" s="22"/>
      <c r="F21" s="23"/>
      <c r="G21" s="23">
        <v>44</v>
      </c>
      <c r="H21" s="24">
        <v>12</v>
      </c>
      <c r="I21" s="25">
        <f>G21+(H21/100)+(60*F21)</f>
        <v>44.12</v>
      </c>
      <c r="J21" s="25"/>
      <c r="K21" s="26"/>
      <c r="L21" s="20"/>
      <c r="M21" s="23"/>
      <c r="N21" s="27"/>
      <c r="O21" s="23"/>
      <c r="P21" s="25" t="s">
        <v>75</v>
      </c>
      <c r="Q21" s="25" t="s">
        <v>70</v>
      </c>
      <c r="R21" s="25" t="e">
        <f>P21+I21</f>
        <v>#VALUE!</v>
      </c>
      <c r="S21" s="20" t="e">
        <f>INT(R21/60)</f>
        <v>#VALUE!</v>
      </c>
      <c r="T21" s="20" t="e">
        <f>MOD(R21,60)</f>
        <v>#VALUE!</v>
      </c>
      <c r="U21" s="38" t="str">
        <f>IF(OR($E21&lt;&gt;"",$J21&lt;&gt;"",$L21&lt;&gt;"",$Q21&lt;&gt;""),"DSQ",IF(P21&gt;0,TEXT(S21,"##")&amp;":"&amp;TEXT(T21,"##.##"),""))</f>
        <v>DSQ</v>
      </c>
    </row>
    <row r="22" spans="1:21" x14ac:dyDescent="0.25">
      <c r="A22" s="20">
        <v>22</v>
      </c>
      <c r="B22" s="20">
        <f t="shared" si="0"/>
        <v>16</v>
      </c>
      <c r="C22" s="21" t="s">
        <v>9</v>
      </c>
      <c r="D22" s="21" t="s">
        <v>26</v>
      </c>
      <c r="E22" s="22"/>
      <c r="F22" s="23"/>
      <c r="G22" s="23">
        <v>44</v>
      </c>
      <c r="H22" s="24">
        <v>47</v>
      </c>
      <c r="I22" s="25" t="s">
        <v>75</v>
      </c>
      <c r="J22" s="25" t="s">
        <v>70</v>
      </c>
      <c r="K22" s="26"/>
      <c r="L22" s="20"/>
      <c r="M22" s="23"/>
      <c r="N22" s="27">
        <v>42</v>
      </c>
      <c r="O22" s="23">
        <v>81</v>
      </c>
      <c r="P22" s="25">
        <f>N22+(O22/100)+(60*M22)</f>
        <v>42.81</v>
      </c>
      <c r="Q22" s="25"/>
      <c r="R22" s="25" t="e">
        <f>P22+I22</f>
        <v>#VALUE!</v>
      </c>
      <c r="S22" s="20" t="e">
        <f>INT(R22/60)</f>
        <v>#VALUE!</v>
      </c>
      <c r="T22" s="20" t="e">
        <f>MOD(R22,60)</f>
        <v>#VALUE!</v>
      </c>
      <c r="U22" s="38" t="str">
        <f>IF(OR($E22&lt;&gt;"",$J22&lt;&gt;"",$L22&lt;&gt;""),"DSQ",IF(P22&gt;0,TEXT(S22,"##")&amp;":"&amp;TEXT(T22,"##.##"),""))</f>
        <v>DSQ</v>
      </c>
    </row>
    <row r="23" spans="1:21" x14ac:dyDescent="0.25">
      <c r="A23" s="20">
        <v>11</v>
      </c>
      <c r="B23" s="20">
        <f t="shared" si="0"/>
        <v>17</v>
      </c>
      <c r="C23" s="21" t="s">
        <v>9</v>
      </c>
      <c r="D23" s="21" t="s">
        <v>15</v>
      </c>
      <c r="E23" s="22" t="s">
        <v>70</v>
      </c>
      <c r="F23" s="23"/>
      <c r="G23" s="23"/>
      <c r="H23" s="24"/>
      <c r="I23" s="25" t="s">
        <v>74</v>
      </c>
      <c r="J23" s="25"/>
      <c r="K23" s="26"/>
      <c r="L23" s="20"/>
      <c r="M23" s="23"/>
      <c r="N23" s="27"/>
      <c r="O23" s="23"/>
      <c r="P23" s="25" t="s">
        <v>74</v>
      </c>
      <c r="Q23" s="25"/>
      <c r="R23" s="25" t="e">
        <f>P23+I23</f>
        <v>#VALUE!</v>
      </c>
      <c r="S23" s="20" t="e">
        <f>INT(R23/60)</f>
        <v>#VALUE!</v>
      </c>
      <c r="T23" s="20" t="e">
        <f>MOD(R23,60)</f>
        <v>#VALUE!</v>
      </c>
      <c r="U23" s="38" t="s">
        <v>74</v>
      </c>
    </row>
    <row r="24" spans="1:21" s="40" customFormat="1" x14ac:dyDescent="0.25">
      <c r="A24" s="5">
        <v>35</v>
      </c>
      <c r="B24" s="5">
        <v>1</v>
      </c>
      <c r="C24" s="18" t="s">
        <v>27</v>
      </c>
      <c r="D24" s="18" t="s">
        <v>40</v>
      </c>
      <c r="E24" s="19"/>
      <c r="F24" s="1"/>
      <c r="G24" s="1">
        <v>30</v>
      </c>
      <c r="H24" s="2">
        <v>89</v>
      </c>
      <c r="I24" s="3">
        <f>G24+(H24/100)+(60*F24)</f>
        <v>30.89</v>
      </c>
      <c r="J24" s="3"/>
      <c r="K24" s="10"/>
      <c r="L24" s="5"/>
      <c r="M24" s="1"/>
      <c r="N24" s="4">
        <v>30</v>
      </c>
      <c r="O24" s="1">
        <v>19</v>
      </c>
      <c r="P24" s="3">
        <f>N24+(O24/100)+(60*M24)</f>
        <v>30.19</v>
      </c>
      <c r="Q24" s="3"/>
      <c r="R24" s="3">
        <f>P24+I24</f>
        <v>61.08</v>
      </c>
      <c r="S24" s="5">
        <f>INT(R24/60)</f>
        <v>1</v>
      </c>
      <c r="T24" s="5">
        <f>MOD(R24,60)</f>
        <v>1.0799999999999983</v>
      </c>
      <c r="U24" s="39" t="str">
        <f>IF(OR($E24&lt;&gt;"",$J24&lt;&gt;"",$L24&lt;&gt;""),"DSQ",IF(P24&gt;0,TEXT(S24,"##")&amp;":"&amp;TEXT(T24,"##.##"),""))</f>
        <v>1:1.08</v>
      </c>
    </row>
    <row r="25" spans="1:21" x14ac:dyDescent="0.25">
      <c r="A25" s="20">
        <v>33</v>
      </c>
      <c r="B25" s="20">
        <f t="shared" si="0"/>
        <v>2</v>
      </c>
      <c r="C25" s="21" t="s">
        <v>27</v>
      </c>
      <c r="D25" s="21" t="s">
        <v>38</v>
      </c>
      <c r="E25" s="22"/>
      <c r="F25" s="23"/>
      <c r="G25" s="23">
        <v>31</v>
      </c>
      <c r="H25" s="24">
        <v>30</v>
      </c>
      <c r="I25" s="25">
        <f>G25+(H25/100)+(60*F25)</f>
        <v>31.3</v>
      </c>
      <c r="J25" s="25"/>
      <c r="K25" s="26"/>
      <c r="L25" s="20"/>
      <c r="M25" s="23"/>
      <c r="N25" s="27">
        <v>30</v>
      </c>
      <c r="O25" s="23">
        <v>35</v>
      </c>
      <c r="P25" s="25">
        <f>N25+(O25/100)+(60*M25)</f>
        <v>30.35</v>
      </c>
      <c r="Q25" s="25"/>
      <c r="R25" s="25">
        <f>P25+I25</f>
        <v>61.650000000000006</v>
      </c>
      <c r="S25" s="20">
        <f>INT(R25/60)</f>
        <v>1</v>
      </c>
      <c r="T25" s="20">
        <f>MOD(R25,60)</f>
        <v>1.6500000000000057</v>
      </c>
      <c r="U25" s="38" t="str">
        <f>IF(OR($E25&lt;&gt;"",$J25&lt;&gt;"",$L25&lt;&gt;""),"DSQ",IF(P25&gt;0,TEXT(S25,"##")&amp;":"&amp;TEXT(T25,"##.##"),""))</f>
        <v>1:1.65</v>
      </c>
    </row>
    <row r="26" spans="1:21" x14ac:dyDescent="0.25">
      <c r="A26" s="20">
        <v>23</v>
      </c>
      <c r="B26" s="20">
        <f t="shared" si="0"/>
        <v>3</v>
      </c>
      <c r="C26" s="21" t="s">
        <v>27</v>
      </c>
      <c r="D26" s="21" t="s">
        <v>28</v>
      </c>
      <c r="E26" s="22"/>
      <c r="F26" s="23"/>
      <c r="G26" s="23">
        <v>32</v>
      </c>
      <c r="H26" s="24">
        <v>25</v>
      </c>
      <c r="I26" s="25">
        <f>G26+(H26/100)+(60*F26)</f>
        <v>32.25</v>
      </c>
      <c r="J26" s="25"/>
      <c r="K26" s="26"/>
      <c r="L26" s="20"/>
      <c r="M26" s="23"/>
      <c r="N26" s="27">
        <v>31</v>
      </c>
      <c r="O26" s="23">
        <v>68</v>
      </c>
      <c r="P26" s="25">
        <f>N26+(O26/100)+(60*M26)</f>
        <v>31.68</v>
      </c>
      <c r="Q26" s="25"/>
      <c r="R26" s="25">
        <f>P26+I26</f>
        <v>63.93</v>
      </c>
      <c r="S26" s="20">
        <f>INT(R26/60)</f>
        <v>1</v>
      </c>
      <c r="T26" s="20">
        <f>MOD(R26,60)</f>
        <v>3.9299999999999997</v>
      </c>
      <c r="U26" s="38" t="str">
        <f>IF(OR($E26&lt;&gt;"",$J26&lt;&gt;"",$L26&lt;&gt;""),"DSQ",IF(P26&gt;0,TEXT(S26,"##")&amp;":"&amp;TEXT(T26,"##.##"),""))</f>
        <v>1:3.93</v>
      </c>
    </row>
    <row r="27" spans="1:21" x14ac:dyDescent="0.25">
      <c r="A27" s="20">
        <v>34</v>
      </c>
      <c r="B27" s="20">
        <f t="shared" si="0"/>
        <v>4</v>
      </c>
      <c r="C27" s="21" t="s">
        <v>27</v>
      </c>
      <c r="D27" s="21" t="s">
        <v>39</v>
      </c>
      <c r="E27" s="22"/>
      <c r="F27" s="23"/>
      <c r="G27" s="23">
        <v>34</v>
      </c>
      <c r="H27" s="24">
        <v>97</v>
      </c>
      <c r="I27" s="25">
        <f>G27+(H27/100)+(60*F27)</f>
        <v>34.97</v>
      </c>
      <c r="J27" s="25"/>
      <c r="K27" s="26"/>
      <c r="L27" s="20"/>
      <c r="M27" s="23"/>
      <c r="N27" s="27">
        <v>33</v>
      </c>
      <c r="O27" s="23">
        <v>4</v>
      </c>
      <c r="P27" s="25">
        <f>N27+(O27/100)+(60*M27)</f>
        <v>33.04</v>
      </c>
      <c r="Q27" s="25"/>
      <c r="R27" s="25">
        <f>P27+I27</f>
        <v>68.009999999999991</v>
      </c>
      <c r="S27" s="20">
        <f>INT(R27/60)</f>
        <v>1</v>
      </c>
      <c r="T27" s="20">
        <f>MOD(R27,60)</f>
        <v>8.0099999999999909</v>
      </c>
      <c r="U27" s="38" t="str">
        <f>IF(OR($E27&lt;&gt;"",$J27&lt;&gt;"",$L27&lt;&gt;""),"DSQ",IF(P27&gt;0,TEXT(S27,"##")&amp;":"&amp;TEXT(T27,"##.##"),""))</f>
        <v>1:8.01</v>
      </c>
    </row>
    <row r="28" spans="1:21" x14ac:dyDescent="0.25">
      <c r="A28" s="20">
        <v>44</v>
      </c>
      <c r="B28" s="20">
        <f t="shared" si="0"/>
        <v>5</v>
      </c>
      <c r="C28" s="21" t="s">
        <v>27</v>
      </c>
      <c r="D28" s="21" t="s">
        <v>49</v>
      </c>
      <c r="E28" s="22"/>
      <c r="F28" s="23"/>
      <c r="G28" s="23">
        <v>34</v>
      </c>
      <c r="H28" s="24">
        <v>50</v>
      </c>
      <c r="I28" s="25">
        <f>G28+(H28/100)+(60*F28)</f>
        <v>34.5</v>
      </c>
      <c r="J28" s="25"/>
      <c r="K28" s="26"/>
      <c r="L28" s="20"/>
      <c r="M28" s="23"/>
      <c r="N28" s="27">
        <v>33</v>
      </c>
      <c r="O28" s="23">
        <v>73</v>
      </c>
      <c r="P28" s="25">
        <f>N28+(O28/100)+(60*M28)</f>
        <v>33.729999999999997</v>
      </c>
      <c r="Q28" s="25"/>
      <c r="R28" s="25">
        <f>P28+I28</f>
        <v>68.22999999999999</v>
      </c>
      <c r="S28" s="20">
        <f>INT(R28/60)</f>
        <v>1</v>
      </c>
      <c r="T28" s="20">
        <f>MOD(R28,60)</f>
        <v>8.2299999999999898</v>
      </c>
      <c r="U28" s="38" t="str">
        <f>IF(OR($E28&lt;&gt;"",$J28&lt;&gt;"",$L28&lt;&gt;""),"DSQ",IF(P28&gt;0,TEXT(S28,"##")&amp;":"&amp;TEXT(T28,"##.##"),""))</f>
        <v>1:8.23</v>
      </c>
    </row>
    <row r="29" spans="1:21" x14ac:dyDescent="0.25">
      <c r="A29" s="20">
        <v>49</v>
      </c>
      <c r="B29" s="20">
        <f t="shared" si="0"/>
        <v>6</v>
      </c>
      <c r="C29" s="21" t="s">
        <v>27</v>
      </c>
      <c r="D29" s="21" t="s">
        <v>54</v>
      </c>
      <c r="E29" s="22"/>
      <c r="F29" s="23"/>
      <c r="G29" s="23">
        <v>36</v>
      </c>
      <c r="H29" s="24">
        <v>87</v>
      </c>
      <c r="I29" s="25">
        <f>G29+(H29/100)+(60*F29)</f>
        <v>36.869999999999997</v>
      </c>
      <c r="J29" s="25"/>
      <c r="K29" s="26"/>
      <c r="L29" s="20"/>
      <c r="M29" s="23"/>
      <c r="N29" s="27">
        <v>34</v>
      </c>
      <c r="O29" s="23">
        <v>73</v>
      </c>
      <c r="P29" s="25">
        <f>N29+(O29/100)+(60*M29)</f>
        <v>34.729999999999997</v>
      </c>
      <c r="Q29" s="25"/>
      <c r="R29" s="25">
        <f>P29+I29</f>
        <v>71.599999999999994</v>
      </c>
      <c r="S29" s="20">
        <f>INT(R29/60)</f>
        <v>1</v>
      </c>
      <c r="T29" s="20">
        <f>MOD(R29,60)</f>
        <v>11.599999999999994</v>
      </c>
      <c r="U29" s="38" t="str">
        <f>IF(OR($E29&lt;&gt;"",$J29&lt;&gt;"",$L29&lt;&gt;""),"DSQ",IF(P29&gt;0,TEXT(S29,"##")&amp;":"&amp;TEXT(T29,"##.##"),""))</f>
        <v>1:11.6</v>
      </c>
    </row>
    <row r="30" spans="1:21" x14ac:dyDescent="0.25">
      <c r="A30" s="20">
        <v>29</v>
      </c>
      <c r="B30" s="20">
        <f t="shared" si="0"/>
        <v>7</v>
      </c>
      <c r="C30" s="21" t="s">
        <v>27</v>
      </c>
      <c r="D30" s="21" t="s">
        <v>34</v>
      </c>
      <c r="E30" s="22"/>
      <c r="F30" s="23"/>
      <c r="G30" s="23">
        <v>37</v>
      </c>
      <c r="H30" s="24">
        <v>25</v>
      </c>
      <c r="I30" s="25">
        <f>G30+(H30/100)+(60*F30)</f>
        <v>37.25</v>
      </c>
      <c r="J30" s="25"/>
      <c r="K30" s="26"/>
      <c r="L30" s="20"/>
      <c r="M30" s="23"/>
      <c r="N30" s="27">
        <v>34</v>
      </c>
      <c r="O30" s="23">
        <v>53</v>
      </c>
      <c r="P30" s="25">
        <f>N30+(O30/100)+(60*M30)</f>
        <v>34.53</v>
      </c>
      <c r="Q30" s="25"/>
      <c r="R30" s="25">
        <f>P30+I30</f>
        <v>71.78</v>
      </c>
      <c r="S30" s="20">
        <f>INT(R30/60)</f>
        <v>1</v>
      </c>
      <c r="T30" s="20">
        <f>MOD(R30,60)</f>
        <v>11.780000000000001</v>
      </c>
      <c r="U30" s="38" t="str">
        <f>IF(OR($E30&lt;&gt;"",$J30&lt;&gt;"",$L30&lt;&gt;""),"DSQ",IF(P30&gt;0,TEXT(S30,"##")&amp;":"&amp;TEXT(T30,"##.##"),""))</f>
        <v>1:11.78</v>
      </c>
    </row>
    <row r="31" spans="1:21" x14ac:dyDescent="0.25">
      <c r="A31" s="20">
        <v>31</v>
      </c>
      <c r="B31" s="20">
        <f t="shared" si="0"/>
        <v>8</v>
      </c>
      <c r="C31" s="21" t="s">
        <v>27</v>
      </c>
      <c r="D31" s="21" t="s">
        <v>36</v>
      </c>
      <c r="E31" s="22"/>
      <c r="F31" s="23"/>
      <c r="G31" s="23">
        <v>36</v>
      </c>
      <c r="H31" s="24">
        <v>56</v>
      </c>
      <c r="I31" s="25">
        <f>G31+(H31/100)+(60*F31)</f>
        <v>36.56</v>
      </c>
      <c r="J31" s="25"/>
      <c r="K31" s="26"/>
      <c r="L31" s="20"/>
      <c r="M31" s="23"/>
      <c r="N31" s="27">
        <v>35</v>
      </c>
      <c r="O31" s="23">
        <v>25</v>
      </c>
      <c r="P31" s="25">
        <f>N31+(O31/100)+(60*M31)</f>
        <v>35.25</v>
      </c>
      <c r="Q31" s="25"/>
      <c r="R31" s="25">
        <f>P31+I31</f>
        <v>71.81</v>
      </c>
      <c r="S31" s="20">
        <f>INT(R31/60)</f>
        <v>1</v>
      </c>
      <c r="T31" s="20">
        <f>MOD(R31,60)</f>
        <v>11.810000000000002</v>
      </c>
      <c r="U31" s="38" t="str">
        <f>IF(OR($E31&lt;&gt;"",$J31&lt;&gt;"",$L31&lt;&gt;""),"DSQ",IF(P31&gt;0,TEXT(S31,"##")&amp;":"&amp;TEXT(T31,"##.##"),""))</f>
        <v>1:11.81</v>
      </c>
    </row>
    <row r="32" spans="1:21" x14ac:dyDescent="0.25">
      <c r="A32" s="20">
        <v>32</v>
      </c>
      <c r="B32" s="20">
        <f t="shared" si="0"/>
        <v>9</v>
      </c>
      <c r="C32" s="21" t="s">
        <v>27</v>
      </c>
      <c r="D32" s="21" t="s">
        <v>37</v>
      </c>
      <c r="E32" s="22"/>
      <c r="F32" s="23"/>
      <c r="G32" s="23">
        <v>37</v>
      </c>
      <c r="H32" s="24">
        <v>24</v>
      </c>
      <c r="I32" s="25">
        <f>G32+(H32/100)+(60*F32)</f>
        <v>37.24</v>
      </c>
      <c r="J32" s="25"/>
      <c r="K32" s="26"/>
      <c r="L32" s="20"/>
      <c r="M32" s="23"/>
      <c r="N32" s="27">
        <v>37</v>
      </c>
      <c r="O32" s="23">
        <v>7</v>
      </c>
      <c r="P32" s="25">
        <f>N32+(O32/100)+(60*M32)</f>
        <v>37.07</v>
      </c>
      <c r="Q32" s="25"/>
      <c r="R32" s="25">
        <f>P32+I32</f>
        <v>74.31</v>
      </c>
      <c r="S32" s="20">
        <f>INT(R32/60)</f>
        <v>1</v>
      </c>
      <c r="T32" s="20">
        <f>MOD(R32,60)</f>
        <v>14.310000000000002</v>
      </c>
      <c r="U32" s="38" t="str">
        <f>IF(OR($E32&lt;&gt;"",$J32&lt;&gt;"",$L32&lt;&gt;""),"DSQ",IF(P32&gt;0,TEXT(S32,"##")&amp;":"&amp;TEXT(T32,"##.##"),""))</f>
        <v>1:14.31</v>
      </c>
    </row>
    <row r="33" spans="1:21" x14ac:dyDescent="0.25">
      <c r="A33" s="20">
        <v>27</v>
      </c>
      <c r="B33" s="20">
        <f t="shared" si="0"/>
        <v>10</v>
      </c>
      <c r="C33" s="21" t="s">
        <v>27</v>
      </c>
      <c r="D33" s="21" t="s">
        <v>32</v>
      </c>
      <c r="E33" s="22"/>
      <c r="F33" s="23"/>
      <c r="G33" s="23">
        <v>37</v>
      </c>
      <c r="H33" s="24">
        <v>48</v>
      </c>
      <c r="I33" s="25">
        <f>G33+(H33/100)+(60*F33)</f>
        <v>37.479999999999997</v>
      </c>
      <c r="J33" s="25"/>
      <c r="K33" s="26"/>
      <c r="L33" s="20"/>
      <c r="M33" s="23"/>
      <c r="N33" s="27">
        <v>37</v>
      </c>
      <c r="O33" s="23">
        <v>4</v>
      </c>
      <c r="P33" s="25">
        <f>N33+(O33/100)+(60*M33)</f>
        <v>37.04</v>
      </c>
      <c r="Q33" s="25"/>
      <c r="R33" s="25">
        <f>P33+I33</f>
        <v>74.52</v>
      </c>
      <c r="S33" s="20">
        <f>INT(R33/60)</f>
        <v>1</v>
      </c>
      <c r="T33" s="20">
        <f>MOD(R33,60)</f>
        <v>14.519999999999996</v>
      </c>
      <c r="U33" s="38" t="str">
        <f>IF(OR($E33&lt;&gt;"",$J33&lt;&gt;"",$L33&lt;&gt;""),"DSQ",IF(P33&gt;0,TEXT(S33,"##")&amp;":"&amp;TEXT(T33,"##.##"),""))</f>
        <v>1:14.52</v>
      </c>
    </row>
    <row r="34" spans="1:21" x14ac:dyDescent="0.25">
      <c r="A34" s="20">
        <v>45</v>
      </c>
      <c r="B34" s="20">
        <f t="shared" si="0"/>
        <v>11</v>
      </c>
      <c r="C34" s="21" t="s">
        <v>27</v>
      </c>
      <c r="D34" s="21" t="s">
        <v>50</v>
      </c>
      <c r="E34" s="22"/>
      <c r="F34" s="23"/>
      <c r="G34" s="23">
        <v>38</v>
      </c>
      <c r="H34" s="24">
        <v>73</v>
      </c>
      <c r="I34" s="25">
        <f>G34+(H34/100)+(60*F34)</f>
        <v>38.729999999999997</v>
      </c>
      <c r="J34" s="25"/>
      <c r="K34" s="26"/>
      <c r="L34" s="20"/>
      <c r="M34" s="23"/>
      <c r="N34" s="27">
        <v>37</v>
      </c>
      <c r="O34" s="23">
        <v>60</v>
      </c>
      <c r="P34" s="25">
        <f>N34+(O34/100)+(60*M34)</f>
        <v>37.6</v>
      </c>
      <c r="Q34" s="25"/>
      <c r="R34" s="25">
        <f>P34+I34</f>
        <v>76.33</v>
      </c>
      <c r="S34" s="20">
        <f>INT(R34/60)</f>
        <v>1</v>
      </c>
      <c r="T34" s="20">
        <f>MOD(R34,60)</f>
        <v>16.329999999999998</v>
      </c>
      <c r="U34" s="38" t="str">
        <f>IF(OR($E34&lt;&gt;"",$J34&lt;&gt;"",$L34&lt;&gt;""),"DSQ",IF(P34&gt;0,TEXT(S34,"##")&amp;":"&amp;TEXT(T34,"##.##"),""))</f>
        <v>1:16.33</v>
      </c>
    </row>
    <row r="35" spans="1:21" x14ac:dyDescent="0.25">
      <c r="A35" s="20">
        <v>36</v>
      </c>
      <c r="B35" s="20">
        <f t="shared" si="0"/>
        <v>12</v>
      </c>
      <c r="C35" s="21" t="s">
        <v>27</v>
      </c>
      <c r="D35" s="21" t="s">
        <v>41</v>
      </c>
      <c r="E35" s="22"/>
      <c r="F35" s="23"/>
      <c r="G35" s="23">
        <v>38</v>
      </c>
      <c r="H35" s="24">
        <v>84</v>
      </c>
      <c r="I35" s="25">
        <f>G35+(H35/100)+(60*F35)</f>
        <v>38.840000000000003</v>
      </c>
      <c r="J35" s="25"/>
      <c r="K35" s="26"/>
      <c r="L35" s="20"/>
      <c r="M35" s="23"/>
      <c r="N35" s="27">
        <v>37</v>
      </c>
      <c r="O35" s="23">
        <v>66</v>
      </c>
      <c r="P35" s="25">
        <f>N35+(O35/100)+(60*M35)</f>
        <v>37.659999999999997</v>
      </c>
      <c r="Q35" s="25"/>
      <c r="R35" s="25">
        <f>P35+I35</f>
        <v>76.5</v>
      </c>
      <c r="S35" s="20">
        <f>INT(R35/60)</f>
        <v>1</v>
      </c>
      <c r="T35" s="20">
        <f>MOD(R35,60)</f>
        <v>16.5</v>
      </c>
      <c r="U35" s="38" t="str">
        <f>IF(OR($E35&lt;&gt;"",$J35&lt;&gt;"",$L35&lt;&gt;""),"DSQ",IF(P35&gt;0,TEXT(S35,"##")&amp;":"&amp;TEXT(T35,"##.##"),""))</f>
        <v>1:16.5</v>
      </c>
    </row>
    <row r="36" spans="1:21" x14ac:dyDescent="0.25">
      <c r="A36" s="20">
        <v>30</v>
      </c>
      <c r="B36" s="20">
        <f t="shared" si="0"/>
        <v>13</v>
      </c>
      <c r="C36" s="21" t="s">
        <v>27</v>
      </c>
      <c r="D36" s="21" t="s">
        <v>35</v>
      </c>
      <c r="E36" s="22"/>
      <c r="F36" s="23"/>
      <c r="G36" s="23">
        <v>40</v>
      </c>
      <c r="H36" s="24">
        <v>74</v>
      </c>
      <c r="I36" s="25">
        <f>G36+(H36/100)+(60*F36)</f>
        <v>40.74</v>
      </c>
      <c r="J36" s="25"/>
      <c r="K36" s="26"/>
      <c r="L36" s="20"/>
      <c r="M36" s="23"/>
      <c r="N36" s="27">
        <v>38</v>
      </c>
      <c r="O36" s="23">
        <v>27</v>
      </c>
      <c r="P36" s="25">
        <f>N36+(O36/100)+(60*M36)</f>
        <v>38.270000000000003</v>
      </c>
      <c r="Q36" s="25"/>
      <c r="R36" s="25">
        <f>P36+I36</f>
        <v>79.010000000000005</v>
      </c>
      <c r="S36" s="20">
        <f>INT(R36/60)</f>
        <v>1</v>
      </c>
      <c r="T36" s="20">
        <f>MOD(R36,60)</f>
        <v>19.010000000000005</v>
      </c>
      <c r="U36" s="38" t="str">
        <f>IF(OR($E36&lt;&gt;"",$J36&lt;&gt;"",$L36&lt;&gt;""),"DSQ",IF(P36&gt;0,TEXT(S36,"##")&amp;":"&amp;TEXT(T36,"##.##"),""))</f>
        <v>1:19.01</v>
      </c>
    </row>
    <row r="37" spans="1:21" x14ac:dyDescent="0.25">
      <c r="A37" s="20">
        <v>40</v>
      </c>
      <c r="B37" s="20">
        <f t="shared" si="0"/>
        <v>14</v>
      </c>
      <c r="C37" s="21" t="s">
        <v>27</v>
      </c>
      <c r="D37" s="21" t="s">
        <v>45</v>
      </c>
      <c r="E37" s="22"/>
      <c r="F37" s="23"/>
      <c r="G37" s="23">
        <v>40</v>
      </c>
      <c r="H37" s="24">
        <v>29</v>
      </c>
      <c r="I37" s="25">
        <f>G37+(H37/100)+(60*F37)</f>
        <v>40.29</v>
      </c>
      <c r="J37" s="25"/>
      <c r="K37" s="26"/>
      <c r="L37" s="20"/>
      <c r="M37" s="23"/>
      <c r="N37" s="27">
        <v>39</v>
      </c>
      <c r="O37" s="23">
        <v>82</v>
      </c>
      <c r="P37" s="25">
        <f>N37+(O37/100)+(60*M37)</f>
        <v>39.82</v>
      </c>
      <c r="Q37" s="25"/>
      <c r="R37" s="25">
        <f>P37+I37</f>
        <v>80.11</v>
      </c>
      <c r="S37" s="20">
        <f>INT(R37/60)</f>
        <v>1</v>
      </c>
      <c r="T37" s="20">
        <f>MOD(R37,60)</f>
        <v>20.11</v>
      </c>
      <c r="U37" s="38" t="str">
        <f>IF(OR($E37&lt;&gt;"",$J37&lt;&gt;"",$L37&lt;&gt;""),"DSQ",IF(P37&gt;0,TEXT(S37,"##")&amp;":"&amp;TEXT(T37,"##.##"),""))</f>
        <v>1:20.11</v>
      </c>
    </row>
    <row r="38" spans="1:21" x14ac:dyDescent="0.25">
      <c r="A38" s="20">
        <v>41</v>
      </c>
      <c r="B38" s="20">
        <f t="shared" si="0"/>
        <v>15</v>
      </c>
      <c r="C38" s="21" t="s">
        <v>27</v>
      </c>
      <c r="D38" s="21" t="s">
        <v>46</v>
      </c>
      <c r="E38" s="22"/>
      <c r="F38" s="23"/>
      <c r="G38" s="23">
        <v>42</v>
      </c>
      <c r="H38" s="24">
        <v>70</v>
      </c>
      <c r="I38" s="25">
        <f>G38+(H38/100)+(60*F38)</f>
        <v>42.7</v>
      </c>
      <c r="J38" s="25"/>
      <c r="K38" s="26"/>
      <c r="L38" s="20"/>
      <c r="M38" s="23"/>
      <c r="N38" s="27">
        <v>38</v>
      </c>
      <c r="O38" s="23">
        <v>97</v>
      </c>
      <c r="P38" s="25">
        <f>N38+(O38/100)+(60*M38)</f>
        <v>38.97</v>
      </c>
      <c r="Q38" s="25"/>
      <c r="R38" s="25">
        <f>P38+I38</f>
        <v>81.67</v>
      </c>
      <c r="S38" s="20">
        <f>INT(R38/60)</f>
        <v>1</v>
      </c>
      <c r="T38" s="20">
        <f>MOD(R38,60)</f>
        <v>21.67</v>
      </c>
      <c r="U38" s="38" t="str">
        <f>IF(OR($E38&lt;&gt;"",$J38&lt;&gt;"",$L38&lt;&gt;""),"DSQ",IF(P38&gt;0,TEXT(S38,"##")&amp;":"&amp;TEXT(T38,"##.##"),""))</f>
        <v>1:21.67</v>
      </c>
    </row>
    <row r="39" spans="1:21" x14ac:dyDescent="0.25">
      <c r="A39" s="20">
        <v>28</v>
      </c>
      <c r="B39" s="20">
        <f t="shared" si="0"/>
        <v>16</v>
      </c>
      <c r="C39" s="21" t="s">
        <v>27</v>
      </c>
      <c r="D39" s="21" t="s">
        <v>33</v>
      </c>
      <c r="E39" s="22"/>
      <c r="F39" s="23"/>
      <c r="G39" s="23">
        <v>42</v>
      </c>
      <c r="H39" s="24">
        <v>70</v>
      </c>
      <c r="I39" s="25">
        <f>G39+(H39/100)+(60*F39)</f>
        <v>42.7</v>
      </c>
      <c r="J39" s="25"/>
      <c r="K39" s="26"/>
      <c r="L39" s="20"/>
      <c r="M39" s="23"/>
      <c r="N39" s="27">
        <v>40</v>
      </c>
      <c r="O39" s="23">
        <v>80</v>
      </c>
      <c r="P39" s="25">
        <f>N39+(O39/100)+(60*M39)</f>
        <v>40.799999999999997</v>
      </c>
      <c r="Q39" s="25"/>
      <c r="R39" s="25">
        <f>P39+I39</f>
        <v>83.5</v>
      </c>
      <c r="S39" s="20">
        <f>INT(R39/60)</f>
        <v>1</v>
      </c>
      <c r="T39" s="20">
        <f>MOD(R39,60)</f>
        <v>23.5</v>
      </c>
      <c r="U39" s="38" t="str">
        <f>IF(OR($E39&lt;&gt;"",$J39&lt;&gt;"",$L39&lt;&gt;""),"DSQ",IF(P39&gt;0,TEXT(S39,"##")&amp;":"&amp;TEXT(T39,"##.##"),""))</f>
        <v>1:23.5</v>
      </c>
    </row>
    <row r="40" spans="1:21" x14ac:dyDescent="0.25">
      <c r="A40" s="20">
        <v>48</v>
      </c>
      <c r="B40" s="20">
        <f t="shared" si="0"/>
        <v>17</v>
      </c>
      <c r="C40" s="21" t="s">
        <v>27</v>
      </c>
      <c r="D40" s="21" t="s">
        <v>53</v>
      </c>
      <c r="E40" s="22"/>
      <c r="F40" s="23"/>
      <c r="G40" s="23">
        <v>43</v>
      </c>
      <c r="H40" s="24">
        <v>12</v>
      </c>
      <c r="I40" s="25">
        <f>G40+(H40/100)+(60*F40)</f>
        <v>43.12</v>
      </c>
      <c r="J40" s="25"/>
      <c r="K40" s="26"/>
      <c r="L40" s="20"/>
      <c r="M40" s="23"/>
      <c r="N40" s="27">
        <v>43</v>
      </c>
      <c r="O40" s="23">
        <v>11</v>
      </c>
      <c r="P40" s="25">
        <f>N40+(O40/100)+(60*M40)</f>
        <v>43.11</v>
      </c>
      <c r="Q40" s="25"/>
      <c r="R40" s="25">
        <f>P40+I40</f>
        <v>86.22999999999999</v>
      </c>
      <c r="S40" s="20">
        <f>INT(R40/60)</f>
        <v>1</v>
      </c>
      <c r="T40" s="20">
        <f>MOD(R40,60)</f>
        <v>26.22999999999999</v>
      </c>
      <c r="U40" s="38" t="str">
        <f>IF(OR($E40&lt;&gt;"",$J40&lt;&gt;"",$L40&lt;&gt;""),"DSQ",IF(P40&gt;0,TEXT(S40,"##")&amp;":"&amp;TEXT(T40,"##.##"),""))</f>
        <v>1:26.23</v>
      </c>
    </row>
    <row r="41" spans="1:21" x14ac:dyDescent="0.25">
      <c r="A41" s="20">
        <v>46</v>
      </c>
      <c r="B41" s="20">
        <f t="shared" si="0"/>
        <v>18</v>
      </c>
      <c r="C41" s="21" t="s">
        <v>27</v>
      </c>
      <c r="D41" s="21" t="s">
        <v>51</v>
      </c>
      <c r="E41" s="22"/>
      <c r="F41" s="23"/>
      <c r="G41" s="23">
        <v>46</v>
      </c>
      <c r="H41" s="24">
        <v>33</v>
      </c>
      <c r="I41" s="25">
        <f>G41+(H41/100)+(60*F41)</f>
        <v>46.33</v>
      </c>
      <c r="J41" s="25"/>
      <c r="K41" s="26"/>
      <c r="L41" s="20"/>
      <c r="M41" s="23"/>
      <c r="N41" s="27">
        <v>45</v>
      </c>
      <c r="O41" s="23">
        <v>51</v>
      </c>
      <c r="P41" s="25">
        <f>N41+(O41/100)+(60*M41)</f>
        <v>45.51</v>
      </c>
      <c r="Q41" s="25"/>
      <c r="R41" s="25">
        <f>P41+I41</f>
        <v>91.84</v>
      </c>
      <c r="S41" s="20">
        <f>INT(R41/60)</f>
        <v>1</v>
      </c>
      <c r="T41" s="20">
        <f>MOD(R41,60)</f>
        <v>31.840000000000003</v>
      </c>
      <c r="U41" s="38" t="str">
        <f>IF(OR($E41&lt;&gt;"",$J41&lt;&gt;"",$L41&lt;&gt;""),"DSQ",IF(P41&gt;0,TEXT(S41,"##")&amp;":"&amp;TEXT(T41,"##.##"),""))</f>
        <v>1:31.84</v>
      </c>
    </row>
    <row r="42" spans="1:21" x14ac:dyDescent="0.25">
      <c r="A42" s="20">
        <v>25</v>
      </c>
      <c r="B42" s="20">
        <f t="shared" si="0"/>
        <v>19</v>
      </c>
      <c r="C42" s="21" t="s">
        <v>27</v>
      </c>
      <c r="D42" s="21" t="s">
        <v>30</v>
      </c>
      <c r="E42" s="22"/>
      <c r="F42" s="23"/>
      <c r="G42" s="23">
        <v>45</v>
      </c>
      <c r="H42" s="24">
        <v>16</v>
      </c>
      <c r="I42" s="25">
        <f>G42+(H42/100)+(60*F42)</f>
        <v>45.16</v>
      </c>
      <c r="J42" s="25"/>
      <c r="K42" s="26"/>
      <c r="L42" s="20"/>
      <c r="M42" s="23"/>
      <c r="N42" s="27"/>
      <c r="O42" s="23"/>
      <c r="P42" s="25" t="s">
        <v>75</v>
      </c>
      <c r="Q42" s="25" t="s">
        <v>70</v>
      </c>
      <c r="R42" s="25" t="e">
        <f>P42+I42</f>
        <v>#VALUE!</v>
      </c>
      <c r="S42" s="20" t="e">
        <f>INT(R42/60)</f>
        <v>#VALUE!</v>
      </c>
      <c r="T42" s="20" t="e">
        <f>MOD(R42,60)</f>
        <v>#VALUE!</v>
      </c>
      <c r="U42" s="38" t="str">
        <f>IF(OR($E42&lt;&gt;"",$J42&lt;&gt;"",$L42&lt;&gt;"",$Q42&lt;&gt;""),"DSQ",IF(P42&gt;0,TEXT(S42,"##")&amp;":"&amp;TEXT(T42,"##.##"),""))</f>
        <v>DSQ</v>
      </c>
    </row>
    <row r="43" spans="1:21" x14ac:dyDescent="0.25">
      <c r="A43" s="20">
        <v>24</v>
      </c>
      <c r="B43" s="20">
        <f t="shared" si="0"/>
        <v>20</v>
      </c>
      <c r="C43" s="21" t="s">
        <v>27</v>
      </c>
      <c r="D43" s="21" t="s">
        <v>29</v>
      </c>
      <c r="E43" s="22" t="s">
        <v>71</v>
      </c>
      <c r="F43" s="23"/>
      <c r="G43" s="23"/>
      <c r="H43" s="24"/>
      <c r="I43" s="25" t="s">
        <v>75</v>
      </c>
      <c r="J43" s="25" t="s">
        <v>70</v>
      </c>
      <c r="K43" s="26"/>
      <c r="L43" s="20"/>
      <c r="M43" s="23"/>
      <c r="N43" s="27">
        <v>41</v>
      </c>
      <c r="O43" s="23">
        <v>90</v>
      </c>
      <c r="P43" s="25">
        <f>N43+(O43/100)+(60*M43)</f>
        <v>41.9</v>
      </c>
      <c r="Q43" s="25"/>
      <c r="R43" s="25" t="e">
        <f>P43+I43</f>
        <v>#VALUE!</v>
      </c>
      <c r="S43" s="20" t="e">
        <f>INT(R43/60)</f>
        <v>#VALUE!</v>
      </c>
      <c r="T43" s="20" t="e">
        <f>MOD(R43,60)</f>
        <v>#VALUE!</v>
      </c>
      <c r="U43" s="38" t="str">
        <f>IF(OR($E43&lt;&gt;"",$J43&lt;&gt;"",$L43&lt;&gt;""),"DSQ",IF(P43&gt;0,TEXT(S43,"##")&amp;":"&amp;TEXT(T43,"##.##"),""))</f>
        <v>DSQ</v>
      </c>
    </row>
    <row r="44" spans="1:21" x14ac:dyDescent="0.25">
      <c r="A44" s="20">
        <v>26</v>
      </c>
      <c r="B44" s="20">
        <f t="shared" si="0"/>
        <v>21</v>
      </c>
      <c r="C44" s="21" t="s">
        <v>27</v>
      </c>
      <c r="D44" s="21" t="s">
        <v>31</v>
      </c>
      <c r="E44" s="22" t="s">
        <v>70</v>
      </c>
      <c r="F44" s="23"/>
      <c r="G44" s="23"/>
      <c r="H44" s="24"/>
      <c r="I44" s="25" t="s">
        <v>74</v>
      </c>
      <c r="J44" s="25"/>
      <c r="K44" s="26"/>
      <c r="L44" s="20"/>
      <c r="M44" s="23"/>
      <c r="N44" s="27"/>
      <c r="O44" s="23"/>
      <c r="P44" s="25" t="s">
        <v>74</v>
      </c>
      <c r="Q44" s="25"/>
      <c r="R44" s="25" t="e">
        <f>P44+I44</f>
        <v>#VALUE!</v>
      </c>
      <c r="S44" s="20" t="e">
        <f>INT(R44/60)</f>
        <v>#VALUE!</v>
      </c>
      <c r="T44" s="20" t="e">
        <f>MOD(R44,60)</f>
        <v>#VALUE!</v>
      </c>
      <c r="U44" s="25" t="s">
        <v>74</v>
      </c>
    </row>
    <row r="45" spans="1:21" x14ac:dyDescent="0.25">
      <c r="A45" s="20">
        <v>37</v>
      </c>
      <c r="B45" s="20">
        <f t="shared" si="0"/>
        <v>22</v>
      </c>
      <c r="C45" s="21" t="s">
        <v>27</v>
      </c>
      <c r="D45" s="21" t="s">
        <v>42</v>
      </c>
      <c r="E45" s="22" t="s">
        <v>70</v>
      </c>
      <c r="F45" s="23"/>
      <c r="G45" s="23"/>
      <c r="H45" s="24"/>
      <c r="I45" s="25" t="s">
        <v>74</v>
      </c>
      <c r="J45" s="25"/>
      <c r="K45" s="26"/>
      <c r="L45" s="20"/>
      <c r="M45" s="23"/>
      <c r="N45" s="27"/>
      <c r="O45" s="23"/>
      <c r="P45" s="25" t="s">
        <v>74</v>
      </c>
      <c r="Q45" s="25"/>
      <c r="R45" s="25" t="e">
        <f>P45+I45</f>
        <v>#VALUE!</v>
      </c>
      <c r="S45" s="20" t="e">
        <f>INT(R45/60)</f>
        <v>#VALUE!</v>
      </c>
      <c r="T45" s="20" t="e">
        <f>MOD(R45,60)</f>
        <v>#VALUE!</v>
      </c>
      <c r="U45" s="25" t="s">
        <v>74</v>
      </c>
    </row>
    <row r="46" spans="1:21" x14ac:dyDescent="0.25">
      <c r="A46" s="20">
        <v>38</v>
      </c>
      <c r="B46" s="20">
        <f t="shared" si="0"/>
        <v>23</v>
      </c>
      <c r="C46" s="21" t="s">
        <v>27</v>
      </c>
      <c r="D46" s="21" t="s">
        <v>43</v>
      </c>
      <c r="E46" s="22" t="s">
        <v>70</v>
      </c>
      <c r="F46" s="23"/>
      <c r="G46" s="23"/>
      <c r="H46" s="24"/>
      <c r="I46" s="25" t="s">
        <v>74</v>
      </c>
      <c r="J46" s="25"/>
      <c r="K46" s="26"/>
      <c r="L46" s="20"/>
      <c r="M46" s="23"/>
      <c r="N46" s="27"/>
      <c r="O46" s="23"/>
      <c r="P46" s="25" t="s">
        <v>74</v>
      </c>
      <c r="Q46" s="25"/>
      <c r="R46" s="25" t="e">
        <f>P46+I46</f>
        <v>#VALUE!</v>
      </c>
      <c r="S46" s="20" t="e">
        <f>INT(R46/60)</f>
        <v>#VALUE!</v>
      </c>
      <c r="T46" s="20" t="e">
        <f>MOD(R46,60)</f>
        <v>#VALUE!</v>
      </c>
      <c r="U46" s="25" t="s">
        <v>74</v>
      </c>
    </row>
    <row r="47" spans="1:21" x14ac:dyDescent="0.25">
      <c r="A47" s="20">
        <v>39</v>
      </c>
      <c r="B47" s="20">
        <f t="shared" si="0"/>
        <v>24</v>
      </c>
      <c r="C47" s="21" t="s">
        <v>27</v>
      </c>
      <c r="D47" s="21" t="s">
        <v>44</v>
      </c>
      <c r="E47" s="22" t="s">
        <v>70</v>
      </c>
      <c r="F47" s="23"/>
      <c r="G47" s="23"/>
      <c r="H47" s="24"/>
      <c r="I47" s="25" t="s">
        <v>74</v>
      </c>
      <c r="J47" s="25"/>
      <c r="K47" s="26"/>
      <c r="L47" s="20"/>
      <c r="M47" s="23"/>
      <c r="N47" s="27"/>
      <c r="O47" s="23"/>
      <c r="P47" s="25" t="s">
        <v>74</v>
      </c>
      <c r="Q47" s="25"/>
      <c r="R47" s="25" t="e">
        <f>P47+I47</f>
        <v>#VALUE!</v>
      </c>
      <c r="S47" s="20" t="e">
        <f>INT(R47/60)</f>
        <v>#VALUE!</v>
      </c>
      <c r="T47" s="20" t="e">
        <f>MOD(R47,60)</f>
        <v>#VALUE!</v>
      </c>
      <c r="U47" s="25" t="s">
        <v>74</v>
      </c>
    </row>
    <row r="48" spans="1:21" x14ac:dyDescent="0.25">
      <c r="A48" s="20">
        <v>42</v>
      </c>
      <c r="B48" s="20">
        <f t="shared" si="0"/>
        <v>25</v>
      </c>
      <c r="C48" s="21" t="s">
        <v>27</v>
      </c>
      <c r="D48" s="21" t="s">
        <v>47</v>
      </c>
      <c r="E48" s="22" t="s">
        <v>70</v>
      </c>
      <c r="F48" s="23"/>
      <c r="G48" s="23"/>
      <c r="H48" s="24"/>
      <c r="I48" s="25" t="s">
        <v>74</v>
      </c>
      <c r="J48" s="25"/>
      <c r="K48" s="26"/>
      <c r="L48" s="20"/>
      <c r="M48" s="23"/>
      <c r="N48" s="27"/>
      <c r="O48" s="23"/>
      <c r="P48" s="25" t="s">
        <v>74</v>
      </c>
      <c r="Q48" s="25"/>
      <c r="R48" s="25" t="e">
        <f>P48+I48</f>
        <v>#VALUE!</v>
      </c>
      <c r="S48" s="20" t="e">
        <f>INT(R48/60)</f>
        <v>#VALUE!</v>
      </c>
      <c r="T48" s="20" t="e">
        <f>MOD(R48,60)</f>
        <v>#VALUE!</v>
      </c>
      <c r="U48" s="25" t="s">
        <v>74</v>
      </c>
    </row>
    <row r="49" spans="1:21" x14ac:dyDescent="0.25">
      <c r="A49" s="20">
        <v>43</v>
      </c>
      <c r="B49" s="20">
        <f t="shared" si="0"/>
        <v>26</v>
      </c>
      <c r="C49" s="21" t="s">
        <v>27</v>
      </c>
      <c r="D49" s="21" t="s">
        <v>48</v>
      </c>
      <c r="E49" s="22" t="s">
        <v>70</v>
      </c>
      <c r="F49" s="23"/>
      <c r="G49" s="23"/>
      <c r="H49" s="24"/>
      <c r="I49" s="25" t="s">
        <v>74</v>
      </c>
      <c r="J49" s="25"/>
      <c r="K49" s="26"/>
      <c r="L49" s="20"/>
      <c r="M49" s="23"/>
      <c r="N49" s="27"/>
      <c r="O49" s="23"/>
      <c r="P49" s="25" t="s">
        <v>74</v>
      </c>
      <c r="Q49" s="25"/>
      <c r="R49" s="25" t="e">
        <f>P49+I49</f>
        <v>#VALUE!</v>
      </c>
      <c r="S49" s="20" t="e">
        <f>INT(R49/60)</f>
        <v>#VALUE!</v>
      </c>
      <c r="T49" s="20" t="e">
        <f>MOD(R49,60)</f>
        <v>#VALUE!</v>
      </c>
      <c r="U49" s="25" t="s">
        <v>74</v>
      </c>
    </row>
    <row r="50" spans="1:21" x14ac:dyDescent="0.25">
      <c r="A50" s="20">
        <v>47</v>
      </c>
      <c r="B50" s="20">
        <f t="shared" si="0"/>
        <v>27</v>
      </c>
      <c r="C50" s="21" t="s">
        <v>27</v>
      </c>
      <c r="D50" s="21" t="s">
        <v>52</v>
      </c>
      <c r="E50" s="22"/>
      <c r="F50" s="23"/>
      <c r="G50" s="23">
        <v>38</v>
      </c>
      <c r="H50" s="24">
        <v>27</v>
      </c>
      <c r="I50" s="25" t="s">
        <v>75</v>
      </c>
      <c r="J50" s="25" t="s">
        <v>70</v>
      </c>
      <c r="K50" s="26"/>
      <c r="L50" s="20"/>
      <c r="M50" s="23"/>
      <c r="N50" s="27">
        <v>36</v>
      </c>
      <c r="O50" s="23">
        <v>34</v>
      </c>
      <c r="P50" s="25">
        <f>N50+(O50/100)+(60*M50)</f>
        <v>36.340000000000003</v>
      </c>
      <c r="Q50" s="25"/>
      <c r="R50" s="25" t="e">
        <f>P50+I50</f>
        <v>#VALUE!</v>
      </c>
      <c r="S50" s="20" t="e">
        <f>INT(R50/60)</f>
        <v>#VALUE!</v>
      </c>
      <c r="T50" s="20" t="e">
        <f>MOD(R50,60)</f>
        <v>#VALUE!</v>
      </c>
      <c r="U50" s="25" t="s">
        <v>74</v>
      </c>
    </row>
    <row r="51" spans="1:21" s="40" customFormat="1" x14ac:dyDescent="0.25">
      <c r="A51" s="5">
        <v>53</v>
      </c>
      <c r="B51" s="5">
        <v>1</v>
      </c>
      <c r="C51" s="18" t="s">
        <v>55</v>
      </c>
      <c r="D51" s="18" t="s">
        <v>58</v>
      </c>
      <c r="E51" s="19"/>
      <c r="F51" s="1"/>
      <c r="G51" s="1">
        <v>37</v>
      </c>
      <c r="H51" s="2">
        <v>46</v>
      </c>
      <c r="I51" s="3">
        <f>G51+(H51/100)+(60*F51)</f>
        <v>37.46</v>
      </c>
      <c r="J51" s="3"/>
      <c r="K51" s="10"/>
      <c r="L51" s="5"/>
      <c r="M51" s="1"/>
      <c r="N51" s="4">
        <v>35</v>
      </c>
      <c r="O51" s="1">
        <v>70</v>
      </c>
      <c r="P51" s="3">
        <f>N51+(O51/100)+(60*M51)</f>
        <v>35.700000000000003</v>
      </c>
      <c r="Q51" s="3"/>
      <c r="R51" s="3">
        <f>P51+I51</f>
        <v>73.16</v>
      </c>
      <c r="S51" s="5">
        <f>INT(R51/60)</f>
        <v>1</v>
      </c>
      <c r="T51" s="5">
        <f>MOD(R51,60)</f>
        <v>13.159999999999997</v>
      </c>
      <c r="U51" s="39" t="str">
        <f>IF(OR($E51&lt;&gt;"",$J51&lt;&gt;"",$L51&lt;&gt;""),"DSQ",IF(P51&gt;0,TEXT(S51,"##")&amp;":"&amp;TEXT(T51,"##.##"),""))</f>
        <v>1:13.16</v>
      </c>
    </row>
    <row r="52" spans="1:21" x14ac:dyDescent="0.25">
      <c r="A52" s="20">
        <v>52</v>
      </c>
      <c r="B52" s="20">
        <f t="shared" si="0"/>
        <v>2</v>
      </c>
      <c r="C52" s="21" t="s">
        <v>55</v>
      </c>
      <c r="D52" s="21" t="s">
        <v>57</v>
      </c>
      <c r="E52" s="22"/>
      <c r="F52" s="23"/>
      <c r="G52" s="23">
        <v>51</v>
      </c>
      <c r="H52" s="24">
        <v>36</v>
      </c>
      <c r="I52" s="25">
        <f>G52+(H52/100)+(60*F52)</f>
        <v>51.36</v>
      </c>
      <c r="J52" s="25"/>
      <c r="K52" s="26"/>
      <c r="L52" s="20"/>
      <c r="M52" s="23"/>
      <c r="N52" s="27">
        <v>33</v>
      </c>
      <c r="O52" s="23">
        <v>29</v>
      </c>
      <c r="P52" s="25">
        <f>N52+(O52/100)+(60*M52)</f>
        <v>33.29</v>
      </c>
      <c r="Q52" s="25"/>
      <c r="R52" s="25">
        <f>P52+I52</f>
        <v>84.65</v>
      </c>
      <c r="S52" s="20">
        <f>INT(R52/60)</f>
        <v>1</v>
      </c>
      <c r="T52" s="20">
        <f>MOD(R52,60)</f>
        <v>24.650000000000006</v>
      </c>
      <c r="U52" s="38" t="str">
        <f>IF(OR($E52&lt;&gt;"",$J52&lt;&gt;"",$L52&lt;&gt;""),"DSQ",IF(P52&gt;0,TEXT(S52,"##")&amp;":"&amp;TEXT(T52,"##.##"),""))</f>
        <v>1:24.65</v>
      </c>
    </row>
    <row r="53" spans="1:21" x14ac:dyDescent="0.25">
      <c r="A53" s="20">
        <v>50</v>
      </c>
      <c r="B53" s="20">
        <f t="shared" si="0"/>
        <v>3</v>
      </c>
      <c r="C53" s="21" t="s">
        <v>55</v>
      </c>
      <c r="D53" s="21" t="s">
        <v>56</v>
      </c>
      <c r="E53" s="22"/>
      <c r="F53" s="23"/>
      <c r="G53" s="23">
        <v>44</v>
      </c>
      <c r="H53" s="24">
        <v>48</v>
      </c>
      <c r="I53" s="25" t="s">
        <v>75</v>
      </c>
      <c r="J53" s="25" t="s">
        <v>70</v>
      </c>
      <c r="K53" s="26"/>
      <c r="L53" s="20"/>
      <c r="M53" s="23"/>
      <c r="N53" s="27">
        <v>40</v>
      </c>
      <c r="O53" s="23">
        <v>37</v>
      </c>
      <c r="P53" s="25">
        <f>N53+(O53/100)+(60*M53)</f>
        <v>40.369999999999997</v>
      </c>
      <c r="Q53" s="25"/>
      <c r="R53" s="25" t="e">
        <f>P53+I53</f>
        <v>#VALUE!</v>
      </c>
      <c r="S53" s="20" t="e">
        <f>INT(R53/60)</f>
        <v>#VALUE!</v>
      </c>
      <c r="T53" s="20" t="e">
        <f>MOD(R53,60)</f>
        <v>#VALUE!</v>
      </c>
      <c r="U53" s="38" t="str">
        <f>IF(OR($E53&lt;&gt;"",$J53&lt;&gt;"",$L53&lt;&gt;""),"DSQ",IF(P53&gt;0,TEXT(S53,"##")&amp;":"&amp;TEXT(T53,"##.##"),""))</f>
        <v>DSQ</v>
      </c>
    </row>
    <row r="54" spans="1:21" x14ac:dyDescent="0.25">
      <c r="A54" s="20">
        <v>54</v>
      </c>
      <c r="B54" s="20">
        <f t="shared" si="0"/>
        <v>4</v>
      </c>
      <c r="C54" s="21" t="s">
        <v>55</v>
      </c>
      <c r="D54" s="21" t="s">
        <v>59</v>
      </c>
      <c r="E54" s="22"/>
      <c r="F54" s="23">
        <v>1</v>
      </c>
      <c r="G54" s="23">
        <v>6</v>
      </c>
      <c r="H54" s="24">
        <v>19</v>
      </c>
      <c r="I54" s="25" t="s">
        <v>75</v>
      </c>
      <c r="J54" s="25" t="s">
        <v>70</v>
      </c>
      <c r="K54" s="26"/>
      <c r="L54" s="20"/>
      <c r="M54" s="23"/>
      <c r="N54" s="27">
        <v>37</v>
      </c>
      <c r="O54" s="23">
        <v>23</v>
      </c>
      <c r="P54" s="25">
        <f>N54+(O54/100)+(60*M54)</f>
        <v>37.229999999999997</v>
      </c>
      <c r="Q54" s="25"/>
      <c r="R54" s="25" t="e">
        <f>P54+I54</f>
        <v>#VALUE!</v>
      </c>
      <c r="S54" s="20" t="e">
        <f>INT(R54/60)</f>
        <v>#VALUE!</v>
      </c>
      <c r="T54" s="20" t="e">
        <f>MOD(R54,60)</f>
        <v>#VALUE!</v>
      </c>
      <c r="U54" s="38" t="str">
        <f>IF(OR($E54&lt;&gt;"",$J54&lt;&gt;"",$L54&lt;&gt;""),"DSQ",IF(P54&gt;0,TEXT(S54,"##")&amp;":"&amp;TEXT(T54,"##.##"),""))</f>
        <v>DSQ</v>
      </c>
    </row>
    <row r="55" spans="1:21" x14ac:dyDescent="0.25">
      <c r="A55" s="28"/>
      <c r="B55" s="28"/>
      <c r="C55" s="29"/>
      <c r="D55" s="29"/>
      <c r="E55" s="30"/>
      <c r="F55" s="31"/>
      <c r="G55" s="31"/>
      <c r="H55" s="32"/>
      <c r="I55" s="33"/>
      <c r="J55" s="33"/>
      <c r="K55" s="34"/>
      <c r="L55" s="35"/>
      <c r="M55" s="31"/>
      <c r="N55" s="36"/>
      <c r="O55" s="31"/>
      <c r="P55" s="33"/>
      <c r="Q55" s="33"/>
      <c r="R55" s="33"/>
      <c r="S55" s="35"/>
      <c r="T55" s="35"/>
      <c r="U55" s="37"/>
    </row>
    <row r="56" spans="1:21" x14ac:dyDescent="0.25">
      <c r="A56" s="28"/>
      <c r="B56" s="28"/>
      <c r="C56" s="29"/>
      <c r="D56" s="29"/>
      <c r="E56" s="30"/>
      <c r="F56" s="31"/>
      <c r="G56" s="31"/>
      <c r="H56" s="32"/>
      <c r="I56" s="33"/>
      <c r="J56" s="33"/>
      <c r="K56" s="34"/>
      <c r="L56" s="35"/>
      <c r="M56" s="31"/>
      <c r="N56" s="36"/>
      <c r="O56" s="31"/>
      <c r="P56" s="33"/>
      <c r="Q56" s="33"/>
      <c r="R56" s="33"/>
      <c r="S56" s="35"/>
      <c r="T56" s="35"/>
      <c r="U56" s="37"/>
    </row>
  </sheetData>
  <sortState ref="A51:U54">
    <sortCondition ref="R51:R5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Sunday Men Timing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CMAC</dc:creator>
  <cp:lastModifiedBy>CMAC</cp:lastModifiedBy>
  <dcterms:created xsi:type="dcterms:W3CDTF">2015-01-25T17:25:16Z</dcterms:created>
  <dcterms:modified xsi:type="dcterms:W3CDTF">2015-01-28T05:11:08Z</dcterms:modified>
</cp:coreProperties>
</file>